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00576\Desktop\"/>
    </mc:Choice>
  </mc:AlternateContent>
  <workbookProtection workbookAlgorithmName="SHA-512" workbookHashValue="mkZHoYNq/2njfbC+WN83b4sY+5wPtCQyftYpCBfpbqFHi9v47LznChS7X/F0Uir5Y0IE6PqlYh78Ol5V+y5Qaw==" workbookSaltValue="xbu8n2OXrq+S5wEqbR+P2A==" workbookSpinCount="100000" lockStructure="1"/>
  <bookViews>
    <workbookView xWindow="0" yWindow="0" windowWidth="28800" windowHeight="14120" firstSheet="3" activeTab="3"/>
  </bookViews>
  <sheets>
    <sheet name="INTERN_Übersichtsblatt" sheetId="4" state="hidden" r:id="rId1"/>
    <sheet name="INTERN_Detailberechnung" sheetId="5" state="hidden" r:id="rId2"/>
    <sheet name="INTERN_Übersicht WAS" sheetId="6" state="hidden" r:id="rId3"/>
    <sheet name="ÜBERSICHT" sheetId="7" r:id="rId4"/>
    <sheet name="Angaben Selbständigerwerbende" sheetId="2" r:id="rId5"/>
    <sheet name="Angaben für Freischaffende" sheetId="8" r:id="rId6"/>
  </sheets>
  <definedNames>
    <definedName name="_xlnm.Print_Area" localSheetId="5">'Angaben für Freischaffende'!$A$1:$K$8</definedName>
    <definedName name="_xlnm.Print_Area" localSheetId="4">'Angaben Selbständigerwerbende'!$A$1:$L$36</definedName>
    <definedName name="_xlnm.Print_Area" localSheetId="3">ÜBERSICHT!$A$1:$K$9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C8" i="6" l="1"/>
  <c r="C7" i="6"/>
  <c r="C33" i="4"/>
  <c r="C30" i="4"/>
  <c r="C27" i="4"/>
  <c r="C24" i="4"/>
  <c r="H8" i="4" l="1"/>
  <c r="D9" i="4"/>
  <c r="F51" i="2" l="1"/>
  <c r="F52" i="2"/>
  <c r="F53" i="2"/>
  <c r="F49" i="2"/>
  <c r="C66" i="4" l="1"/>
  <c r="C65" i="4"/>
  <c r="C64" i="4"/>
  <c r="C55" i="4"/>
  <c r="C54" i="4"/>
  <c r="C53" i="4"/>
  <c r="C49" i="4"/>
  <c r="C48" i="4"/>
  <c r="C47" i="4"/>
  <c r="F63" i="2" l="1"/>
  <c r="E63" i="2"/>
  <c r="E54" i="4" s="1"/>
  <c r="B4" i="7"/>
  <c r="B4" i="2"/>
  <c r="B4" i="8"/>
  <c r="D63" i="2"/>
  <c r="E53" i="4" s="1"/>
  <c r="E54" i="2"/>
  <c r="D54" i="2"/>
  <c r="F54" i="2" s="1"/>
  <c r="F91" i="8"/>
  <c r="F72" i="8"/>
  <c r="G51" i="8"/>
  <c r="G97" i="8" s="1"/>
  <c r="E65" i="4" s="1"/>
  <c r="C7" i="5" l="1"/>
  <c r="C9" i="6" s="1"/>
  <c r="F95" i="8"/>
  <c r="D49" i="4"/>
  <c r="D48" i="4"/>
  <c r="D47" i="4"/>
  <c r="G63" i="2"/>
  <c r="C31" i="7" s="1"/>
  <c r="E55" i="4"/>
  <c r="F96" i="8"/>
  <c r="G98" i="8" l="1"/>
  <c r="D64" i="4"/>
  <c r="C23" i="4"/>
  <c r="C30" i="7" l="1"/>
  <c r="E66" i="4"/>
  <c r="G79" i="4" s="1"/>
  <c r="E56" i="4"/>
  <c r="H9" i="4" l="1"/>
  <c r="C32" i="7"/>
  <c r="E45" i="6"/>
  <c r="D45" i="6"/>
  <c r="E44" i="6"/>
  <c r="D44" i="6"/>
  <c r="E43" i="6"/>
  <c r="D43" i="6"/>
  <c r="E42" i="6"/>
  <c r="D42" i="6"/>
  <c r="E41" i="6"/>
  <c r="E46" i="6" s="1"/>
  <c r="G26" i="4" s="1"/>
  <c r="H26" i="4" s="1"/>
  <c r="D41" i="6"/>
  <c r="D46" i="6" s="1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G33" i="6" s="1"/>
  <c r="G25" i="4" s="1"/>
  <c r="F17" i="6"/>
  <c r="F3" i="6"/>
  <c r="G2" i="6"/>
  <c r="F2" i="6"/>
  <c r="D52" i="5"/>
  <c r="K37" i="4" s="1"/>
  <c r="D51" i="5"/>
  <c r="D50" i="5"/>
  <c r="R43" i="5"/>
  <c r="E43" i="5"/>
  <c r="R45" i="5" s="1"/>
  <c r="D70" i="4" s="1"/>
  <c r="D43" i="5"/>
  <c r="R47" i="5" s="1"/>
  <c r="R42" i="5"/>
  <c r="O42" i="5"/>
  <c r="L42" i="5"/>
  <c r="I42" i="5"/>
  <c r="R41" i="5"/>
  <c r="O41" i="5"/>
  <c r="L41" i="5"/>
  <c r="I41" i="5"/>
  <c r="R40" i="5"/>
  <c r="O40" i="5"/>
  <c r="L40" i="5"/>
  <c r="I40" i="5"/>
  <c r="R39" i="5"/>
  <c r="O39" i="5"/>
  <c r="L39" i="5"/>
  <c r="I39" i="5"/>
  <c r="R38" i="5"/>
  <c r="O38" i="5"/>
  <c r="L38" i="5"/>
  <c r="I38" i="5"/>
  <c r="R37" i="5"/>
  <c r="O37" i="5"/>
  <c r="L37" i="5"/>
  <c r="I37" i="5"/>
  <c r="R36" i="5"/>
  <c r="O36" i="5"/>
  <c r="L36" i="5"/>
  <c r="I36" i="5"/>
  <c r="R35" i="5"/>
  <c r="O35" i="5"/>
  <c r="L35" i="5"/>
  <c r="I35" i="5"/>
  <c r="R34" i="5"/>
  <c r="O34" i="5"/>
  <c r="L34" i="5"/>
  <c r="I34" i="5"/>
  <c r="R33" i="5"/>
  <c r="O33" i="5"/>
  <c r="L33" i="5"/>
  <c r="I33" i="5"/>
  <c r="R32" i="5"/>
  <c r="O32" i="5"/>
  <c r="O43" i="5" s="1"/>
  <c r="L32" i="5"/>
  <c r="R31" i="5"/>
  <c r="L31" i="5"/>
  <c r="L43" i="5" s="1"/>
  <c r="I31" i="5"/>
  <c r="I43" i="5" s="1"/>
  <c r="P27" i="5"/>
  <c r="M27" i="5"/>
  <c r="J27" i="5"/>
  <c r="G27" i="5"/>
  <c r="F27" i="5"/>
  <c r="E27" i="5"/>
  <c r="D27" i="5"/>
  <c r="D21" i="4" s="1"/>
  <c r="T26" i="5"/>
  <c r="R26" i="5"/>
  <c r="O26" i="5"/>
  <c r="L26" i="5"/>
  <c r="I26" i="5"/>
  <c r="T25" i="5"/>
  <c r="R25" i="5"/>
  <c r="O25" i="5"/>
  <c r="L25" i="5"/>
  <c r="I25" i="5"/>
  <c r="T24" i="5"/>
  <c r="R24" i="5"/>
  <c r="O24" i="5"/>
  <c r="L24" i="5"/>
  <c r="I24" i="5"/>
  <c r="T23" i="5"/>
  <c r="R23" i="5"/>
  <c r="O23" i="5"/>
  <c r="L23" i="5"/>
  <c r="I23" i="5"/>
  <c r="T22" i="5"/>
  <c r="R22" i="5"/>
  <c r="O22" i="5"/>
  <c r="L22" i="5"/>
  <c r="I22" i="5"/>
  <c r="T21" i="5"/>
  <c r="R21" i="5"/>
  <c r="O21" i="5"/>
  <c r="L21" i="5"/>
  <c r="I21" i="5"/>
  <c r="T20" i="5"/>
  <c r="R20" i="5"/>
  <c r="O20" i="5"/>
  <c r="L20" i="5"/>
  <c r="I20" i="5"/>
  <c r="T19" i="5"/>
  <c r="R19" i="5"/>
  <c r="O19" i="5"/>
  <c r="L19" i="5"/>
  <c r="I19" i="5"/>
  <c r="T18" i="5"/>
  <c r="R18" i="5"/>
  <c r="O18" i="5"/>
  <c r="L18" i="5"/>
  <c r="I18" i="5"/>
  <c r="T17" i="5"/>
  <c r="R17" i="5"/>
  <c r="O17" i="5"/>
  <c r="L17" i="5"/>
  <c r="I17" i="5"/>
  <c r="T16" i="5"/>
  <c r="R16" i="5"/>
  <c r="O16" i="5"/>
  <c r="L16" i="5"/>
  <c r="I16" i="5"/>
  <c r="T15" i="5"/>
  <c r="R15" i="5"/>
  <c r="O15" i="5"/>
  <c r="L15" i="5"/>
  <c r="I15" i="5"/>
  <c r="T14" i="5"/>
  <c r="R14" i="5"/>
  <c r="O14" i="5"/>
  <c r="L14" i="5"/>
  <c r="I14" i="5"/>
  <c r="I27" i="5" s="1"/>
  <c r="T13" i="5"/>
  <c r="R13" i="5"/>
  <c r="R27" i="5" s="1"/>
  <c r="O13" i="5"/>
  <c r="O27" i="5" s="1"/>
  <c r="L13" i="5"/>
  <c r="L27" i="5" s="1"/>
  <c r="I13" i="5"/>
  <c r="E3" i="5"/>
  <c r="F2" i="5"/>
  <c r="E2" i="5"/>
  <c r="D37" i="4"/>
  <c r="E38" i="4" s="1"/>
  <c r="D35" i="4"/>
  <c r="E36" i="4" s="1"/>
  <c r="C32" i="4"/>
  <c r="C29" i="4"/>
  <c r="H27" i="4"/>
  <c r="C26" i="4"/>
  <c r="H23" i="4"/>
  <c r="H22" i="4"/>
  <c r="H21" i="4"/>
  <c r="D11" i="4"/>
  <c r="D8" i="4"/>
  <c r="J2" i="4"/>
  <c r="F3" i="5" s="1"/>
  <c r="T27" i="5" l="1"/>
  <c r="E40" i="4" s="1"/>
  <c r="G37" i="4"/>
  <c r="E27" i="4"/>
  <c r="D26" i="4"/>
  <c r="E24" i="4"/>
  <c r="D23" i="4"/>
  <c r="D32" i="4"/>
  <c r="E33" i="4"/>
  <c r="E30" i="4"/>
  <c r="D29" i="4"/>
  <c r="H25" i="4"/>
  <c r="G35" i="4"/>
  <c r="G3" i="6"/>
  <c r="D42" i="4" l="1"/>
  <c r="E42" i="4"/>
  <c r="G43" i="4"/>
  <c r="G80" i="4" s="1"/>
  <c r="E43" i="4" l="1"/>
  <c r="G77" i="4" s="1"/>
  <c r="I36" i="2"/>
  <c r="H36" i="2"/>
  <c r="C29" i="7" s="1"/>
  <c r="D50" i="4" l="1"/>
  <c r="E58" i="4" l="1"/>
  <c r="E60" i="4" l="1"/>
  <c r="H78" i="4" l="1"/>
  <c r="G78" i="4"/>
  <c r="G81" i="4" s="1"/>
  <c r="G82" i="4" l="1"/>
  <c r="G83" i="4" s="1"/>
  <c r="G84" i="4" l="1"/>
</calcChain>
</file>

<file path=xl/sharedStrings.xml><?xml version="1.0" encoding="utf-8"?>
<sst xmlns="http://schemas.openxmlformats.org/spreadsheetml/2006/main" count="279" uniqueCount="196">
  <si>
    <r>
      <t xml:space="preserve">Ausfallentschädigung für </t>
    </r>
    <r>
      <rPr>
        <b/>
        <u/>
        <sz val="14"/>
        <color theme="1"/>
        <rFont val="Arial"/>
        <family val="2"/>
      </rPr>
      <t>Kulturschaffende</t>
    </r>
  </si>
  <si>
    <t>Berechnungsgrundlage: entgangene Erträge</t>
  </si>
  <si>
    <t>Titel der Veranstaltung / des Projektes</t>
  </si>
  <si>
    <t>Art der Veranstaltung / des Projektes</t>
  </si>
  <si>
    <t>Anzahl Aufführungen</t>
  </si>
  <si>
    <t>Aufführungsdaten</t>
  </si>
  <si>
    <r>
      <t xml:space="preserve">Start- und Enddatum </t>
    </r>
    <r>
      <rPr>
        <sz val="10"/>
        <color theme="1"/>
        <rFont val="Arial"/>
        <family val="2"/>
      </rPr>
      <t>(inkl. Vorbereitungs- / Probezeit)</t>
    </r>
  </si>
  <si>
    <t>abgesagt/
verschoben</t>
  </si>
  <si>
    <t>Bemerkungen</t>
  </si>
  <si>
    <t>Bemerkungen / Erläuterungen</t>
  </si>
  <si>
    <t>budgetierte / vereinbarte Einnahmen</t>
  </si>
  <si>
    <t>Totalbetrag</t>
  </si>
  <si>
    <t>zusätzlich vereinbarte Spesen?</t>
  </si>
  <si>
    <t>Total Einkommen aus selbständiger Erwerbstätigkeit</t>
  </si>
  <si>
    <t>Ertrag</t>
  </si>
  <si>
    <t>Berechnung Schaden</t>
  </si>
  <si>
    <t>KULTURSCHAFFENDE</t>
  </si>
  <si>
    <t>Gesuchsteller</t>
  </si>
  <si>
    <t>Name Vorname, Wohnort</t>
  </si>
  <si>
    <t>Berechnungsgrundlage entgangene Erträge</t>
  </si>
  <si>
    <t>Dossier Nr.</t>
  </si>
  <si>
    <t>Übersicht Gesuchseingabe</t>
  </si>
  <si>
    <t>Ausfälle angegeben bis:</t>
  </si>
  <si>
    <t>Gesamtsumme ungedeckter Schaden aus dem Gesuch:</t>
  </si>
  <si>
    <t>Tagessatz gemäss WAS CEE-Abrechnung</t>
  </si>
  <si>
    <t>Übersicht Bearbeitungsstand</t>
  </si>
  <si>
    <t>Gesuch vom</t>
  </si>
  <si>
    <t>eingeben</t>
  </si>
  <si>
    <t>Gesuchsnummer</t>
  </si>
  <si>
    <t>2021-xxxx</t>
  </si>
  <si>
    <t>Berechnungsübersicht KF</t>
  </si>
  <si>
    <t>Entgangene Einnahmen</t>
  </si>
  <si>
    <t>Einnahmen</t>
  </si>
  <si>
    <t>Abzüge durch KF</t>
  </si>
  <si>
    <t>vorgelagerte Entschädigungen</t>
  </si>
  <si>
    <t>Gagenausfall Schweiz</t>
  </si>
  <si>
    <t>Deckung aus Privatversicherung</t>
  </si>
  <si>
    <t>Arbeitslosenentschädigung</t>
  </si>
  <si>
    <t>Gagenausfall DE/AT</t>
  </si>
  <si>
    <t>Kurzarbeitsentschädigung für allfällige Angestellte</t>
  </si>
  <si>
    <t>Corona Erwerbsersatzentschädigung CEE</t>
  </si>
  <si>
    <t>anrechenbare Erwerbsersatzentschädigung (Hochrechnung)</t>
  </si>
  <si>
    <t>Ausfall Hutgeld</t>
  </si>
  <si>
    <t>Total  vorgelagerte Entschädigungen</t>
  </si>
  <si>
    <t>Korrektur Hutgeld KF (50%)</t>
  </si>
  <si>
    <t xml:space="preserve">Ausfall Merchandise </t>
  </si>
  <si>
    <r>
      <t xml:space="preserve">Nicht zu berücksichtigende WAS-CEE-Beiträge 
</t>
    </r>
    <r>
      <rPr>
        <sz val="11"/>
        <color theme="1"/>
        <rFont val="Arial"/>
        <family val="2"/>
      </rPr>
      <t>aufgrund Vielzahl nicht berechtigter Ausfälle</t>
    </r>
  </si>
  <si>
    <t>%-Anteil nicht berechtigte Anlässe:</t>
  </si>
  <si>
    <t>Korrektur Merchandise KF (50%)</t>
  </si>
  <si>
    <r>
      <t>Abzug Pauschalspesen</t>
    </r>
    <r>
      <rPr>
        <sz val="11"/>
        <color theme="1"/>
        <rFont val="Arial"/>
        <family val="2"/>
      </rPr>
      <t xml:space="preserve"> 
für effektive Ausfälle</t>
    </r>
    <r>
      <rPr>
        <sz val="9"/>
        <color theme="1"/>
        <rFont val="Arial"/>
        <family val="2"/>
      </rPr>
      <t xml:space="preserve">
(10% der Beträge, welche nicht mit sepearten Spesenbeträgen eingegeben wurden)</t>
    </r>
  </si>
  <si>
    <t>Total entgangene Einnahmen netto</t>
  </si>
  <si>
    <t>Total abzugsfähige Entschädigungen</t>
  </si>
  <si>
    <t>Hypothetisches Monatseinkommen</t>
  </si>
  <si>
    <t xml:space="preserve">Total: </t>
  </si>
  <si>
    <t>Abzug effektive Einnahmen</t>
  </si>
  <si>
    <t>Total:</t>
  </si>
  <si>
    <t>Total anrechenbares hypothetisches Einkommen</t>
  </si>
  <si>
    <t>Total nicht anrechenbarer Schaden</t>
  </si>
  <si>
    <t>Totalbetrag nicht anrechenbarer Schaden gemäss Detailberechnung KF</t>
  </si>
  <si>
    <t>Abschlussberechnung</t>
  </si>
  <si>
    <t>Schadensberechnung für den Gesuchsteller</t>
  </si>
  <si>
    <r>
      <t xml:space="preserve">Total entgangene Einnahmen netto </t>
    </r>
    <r>
      <rPr>
        <sz val="10"/>
        <color theme="1"/>
        <rFont val="Arial"/>
        <family val="2"/>
      </rPr>
      <t>(Rz 1.90)</t>
    </r>
  </si>
  <si>
    <r>
      <t xml:space="preserve">Total anrechenbares hypothetisches Einkommen </t>
    </r>
    <r>
      <rPr>
        <sz val="9"/>
        <color theme="1"/>
        <rFont val="Arial"/>
        <family val="2"/>
      </rPr>
      <t>(Rz. 3.40)</t>
    </r>
  </si>
  <si>
    <r>
      <t>./. vorgelagerte Entschädigungen</t>
    </r>
    <r>
      <rPr>
        <sz val="9"/>
        <color theme="1"/>
        <rFont val="Arial"/>
        <family val="2"/>
      </rPr>
      <t xml:space="preserve"> (Rz 2.90)</t>
    </r>
  </si>
  <si>
    <t>Schaden nach Abzügen</t>
  </si>
  <si>
    <t>davon 80%</t>
  </si>
  <si>
    <t>gerundeter Anspruch Gesuchsteller</t>
  </si>
  <si>
    <t>% Anteil Gesuchseingabe</t>
  </si>
  <si>
    <t>Datum</t>
  </si>
  <si>
    <t>CHF</t>
  </si>
  <si>
    <t>Vorschlag für Gesamtzahlung</t>
  </si>
  <si>
    <t>StS:</t>
  </si>
  <si>
    <t>CF:</t>
  </si>
  <si>
    <t>Gesamtzahlung</t>
  </si>
  <si>
    <t xml:space="preserve">Stellungnahme Dienststelle Steuern: DATUM
</t>
  </si>
  <si>
    <t xml:space="preserve">Kommentar MG: </t>
  </si>
  <si>
    <t xml:space="preserve"> </t>
  </si>
  <si>
    <t>Detailberechnungen</t>
  </si>
  <si>
    <t>Ausfallentschädigung Kultur Kanton Luzern</t>
  </si>
  <si>
    <t>Ausfälle angegeben bis</t>
  </si>
  <si>
    <t>xxx</t>
  </si>
  <si>
    <t>Ort / Veranstaltungsort</t>
  </si>
  <si>
    <t>Gagenausfall</t>
  </si>
  <si>
    <t>Hutgeld</t>
  </si>
  <si>
    <t>Merchandise</t>
  </si>
  <si>
    <t>Gagenausfall IT</t>
  </si>
  <si>
    <t>Gagenausfall Holland Euro</t>
  </si>
  <si>
    <t>Gagenausfall Frankreich Euro</t>
  </si>
  <si>
    <t>Spesen im Betrag enthalten?</t>
  </si>
  <si>
    <t>Abzug Spesenanteil</t>
  </si>
  <si>
    <t>Quellensteuer:</t>
  </si>
  <si>
    <t>Betrag</t>
  </si>
  <si>
    <t>Kurs</t>
  </si>
  <si>
    <t>nein</t>
  </si>
  <si>
    <t>Nicht anrechenbarer Schaden</t>
  </si>
  <si>
    <t>Total nicht angerechnete Schäden</t>
  </si>
  <si>
    <t>Übersicht Anteil nicht berechtigte Anlässe zur Reduktion CEE-Abzüge</t>
  </si>
  <si>
    <t>Total nicht angerechnete Schäden / relevant für CEE-Reduktionsberechnung</t>
  </si>
  <si>
    <t>Berechnung aktivieren?</t>
  </si>
  <si>
    <t>Total berechtigte Auftritte</t>
  </si>
  <si>
    <r>
      <t xml:space="preserve">Total nicht berechtigte Auftritte 
</t>
    </r>
    <r>
      <rPr>
        <sz val="8"/>
        <color theme="1"/>
        <rFont val="Arial"/>
        <family val="2"/>
      </rPr>
      <t>(Aufallforderungen ausserhalb der Ausfallentschädigungsfrist werden nicht berücksichtigt)</t>
    </r>
  </si>
  <si>
    <t>%-Anteil nicht berechtigte Auftritte:</t>
  </si>
  <si>
    <t>WAS Corona-Erwerbersatzentschädigung Selbständige</t>
  </si>
  <si>
    <t>Übersicht Auszahlungen &amp; anrechenbare Auszahlungen</t>
  </si>
  <si>
    <t>Tagessatz WAS CEE</t>
  </si>
  <si>
    <t>Übersicht Abrechnungen WAS</t>
  </si>
  <si>
    <t>Zeitraum</t>
  </si>
  <si>
    <t>Tage</t>
  </si>
  <si>
    <t>Betrag für vollen Zeitraum</t>
  </si>
  <si>
    <t>Anzahl Tage angeschnittener Zahlungszeitraum</t>
  </si>
  <si>
    <t>Prozentualer Anteil CEE für angeschnittenen Zeitraum</t>
  </si>
  <si>
    <t>Total CEE für Zeitraum 
angegebene Ausfälle</t>
  </si>
  <si>
    <t>Anrechenbare Auszahlungen ohne vorliegende CEE-WAS-Abrechnung</t>
  </si>
  <si>
    <t>Betrag brutto</t>
  </si>
  <si>
    <t>Betrag netto</t>
  </si>
  <si>
    <t>ja</t>
  </si>
  <si>
    <t>Einkünfte aus anderer selbständiger Erwerbstätigkeit (nicht im Kulturbereich)</t>
  </si>
  <si>
    <t>*** bitte lesen ***</t>
  </si>
  <si>
    <t>Schadensberechnung</t>
  </si>
  <si>
    <r>
      <t xml:space="preserve">Startdatum </t>
    </r>
    <r>
      <rPr>
        <sz val="10"/>
        <color theme="1"/>
        <rFont val="Arial"/>
        <family val="2"/>
      </rPr>
      <t>Anstellungsverhältnis</t>
    </r>
  </si>
  <si>
    <r>
      <t xml:space="preserve">Enddatum </t>
    </r>
    <r>
      <rPr>
        <sz val="10"/>
        <color theme="1"/>
        <rFont val="Arial"/>
        <family val="2"/>
      </rPr>
      <t>Anstellungsverhältnis</t>
    </r>
  </si>
  <si>
    <r>
      <t>Arbeitgeber</t>
    </r>
    <r>
      <rPr>
        <sz val="10"/>
        <color theme="1"/>
        <rFont val="Arial"/>
        <family val="2"/>
      </rPr>
      <t>, inkl. Adresse</t>
    </r>
  </si>
  <si>
    <t>Zeitraum: 1. November 2020 - 30. April 2021</t>
  </si>
  <si>
    <t>VORJAHRESVERGLEICHE</t>
  </si>
  <si>
    <t>Zeitraum: 1. November 2017 - 30. April 2018</t>
  </si>
  <si>
    <t>Zeitraum: 1. November 2018 - 30. April 2019</t>
  </si>
  <si>
    <t>Hinweis: mindestens 4 befristete Anstellungen bei mindestens zwei Arbeigebern notwendig!</t>
  </si>
  <si>
    <r>
      <rPr>
        <b/>
        <sz val="11"/>
        <rFont val="Arial"/>
        <family val="2"/>
      </rPr>
      <t xml:space="preserve">
Bitte beachten Sie:
</t>
    </r>
    <r>
      <rPr>
        <b/>
        <u/>
        <sz val="11"/>
        <rFont val="Arial"/>
        <family val="2"/>
      </rPr>
      <t xml:space="preserve">Vorausetzung, dass Kulturschaffende als "freischaffend gelten"
</t>
    </r>
    <r>
      <rPr>
        <sz val="11"/>
        <rFont val="Arial"/>
        <family val="2"/>
      </rPr>
      <t xml:space="preserve">- mindestens 4 befristete Anstellungen (Arbeitsverträge) bei mindestens 2 Arbeitgebern seit 2018
- Gesuchsteller*in ist hauptberuflich im Kulturbereich tätig (mehr als 50% des Einkommens oder 50% der aufgewendeten Jahresarbeitszeit)
</t>
    </r>
    <r>
      <rPr>
        <b/>
        <sz val="11"/>
        <rFont val="Arial"/>
        <family val="2"/>
      </rPr>
      <t xml:space="preserve">
</t>
    </r>
    <r>
      <rPr>
        <b/>
        <u/>
        <sz val="11"/>
        <rFont val="Arial"/>
        <family val="2"/>
      </rPr>
      <t xml:space="preserve">Notwendige Beilagen zur Schadensberechnung von Freischaffenden:
</t>
    </r>
    <r>
      <rPr>
        <sz val="11"/>
        <rFont val="Arial"/>
        <family val="2"/>
      </rPr>
      <t>- Belege für aufgeführte befristete Anstellungen im Kulturbereich in den Jahren 2017-19 (Arbeitsverträge etc.)</t>
    </r>
  </si>
  <si>
    <t>Zeitraum: 2018 - heute</t>
  </si>
  <si>
    <t>Schadensberechnung für Kulturschaffende mit Schäden aus FREISCHAFFENDER Kulturtätigkeit</t>
  </si>
  <si>
    <r>
      <t xml:space="preserve">Total effektiv
erhaltenes Einkommen 
zwischen 1.11.20 - 30.4.21
</t>
    </r>
    <r>
      <rPr>
        <sz val="10"/>
        <color theme="1"/>
        <rFont val="Arial"/>
        <family val="2"/>
      </rPr>
      <t>(brutto)</t>
    </r>
  </si>
  <si>
    <r>
      <t xml:space="preserve">Total 
erhaltenes Einkommen 
zwischen 1.11.17 - 30.4.18
</t>
    </r>
    <r>
      <rPr>
        <sz val="10"/>
        <color theme="1"/>
        <rFont val="Arial"/>
        <family val="2"/>
      </rPr>
      <t>(brutto)</t>
    </r>
  </si>
  <si>
    <r>
      <t xml:space="preserve">Total 
erhaltenes Einkommen 
zwischen 1.11.18 - 30.4.19
</t>
    </r>
    <r>
      <rPr>
        <sz val="10"/>
        <color theme="1"/>
        <rFont val="Arial"/>
        <family val="2"/>
      </rPr>
      <t>(brutto)</t>
    </r>
  </si>
  <si>
    <r>
      <rPr>
        <b/>
        <u/>
        <sz val="14"/>
        <color theme="1"/>
        <rFont val="Arial"/>
        <family val="2"/>
      </rPr>
      <t>bestehende</t>
    </r>
    <r>
      <rPr>
        <b/>
        <sz val="14"/>
        <color theme="1"/>
        <rFont val="Arial"/>
        <family val="2"/>
      </rPr>
      <t xml:space="preserve">, befristete Anstellungen im Kulturbereich </t>
    </r>
    <r>
      <rPr>
        <sz val="14"/>
        <color theme="1"/>
        <rFont val="Arial"/>
        <family val="2"/>
      </rPr>
      <t>(effektiv im Schadenszeitraum generiertes Einkommen)</t>
    </r>
  </si>
  <si>
    <r>
      <t xml:space="preserve">hypothetisch generiertes Einkommen </t>
    </r>
    <r>
      <rPr>
        <sz val="11"/>
        <color theme="1"/>
        <rFont val="Arial"/>
        <family val="2"/>
      </rPr>
      <t>aus freischaffender Kulturtätigkeit 
vom 1.11.20 - 30.4.21</t>
    </r>
  </si>
  <si>
    <t>Schadensberechnung für Kulturschaffende mit Schäden aus SELBSTSTÄNDIGER Kulturtätigkeit</t>
  </si>
  <si>
    <t>Monatlicher Durchschnitt über 
2 Jahre</t>
  </si>
  <si>
    <t>Einkünfte aus 
Unterstützung der öffentlichen Kulturförderung</t>
  </si>
  <si>
    <t>weitere Einkünfte aus Selbständigkeit</t>
  </si>
  <si>
    <t>Jahresrechnung 2018</t>
  </si>
  <si>
    <t>Jahresrechnung 2019</t>
  </si>
  <si>
    <t>weitere effektive Einkünfte aus Selbständigkeit</t>
  </si>
  <si>
    <t>Total Einkommen aus effektiver selbständiger Erwerbstätigkeit</t>
  </si>
  <si>
    <r>
      <t xml:space="preserve">Einkünfte  
</t>
    </r>
    <r>
      <rPr>
        <b/>
        <u/>
        <sz val="10"/>
        <color theme="1"/>
        <rFont val="Arial"/>
        <family val="2"/>
      </rPr>
      <t>SELBSTÄNDIGE</t>
    </r>
    <r>
      <rPr>
        <b/>
        <sz val="10"/>
        <color theme="1"/>
        <rFont val="Arial"/>
        <family val="2"/>
      </rPr>
      <t xml:space="preserve"> künstlerischer/kultureller</t>
    </r>
    <r>
      <rPr>
        <sz val="10"/>
        <color theme="1"/>
        <rFont val="Arial"/>
        <family val="2"/>
      </rPr>
      <t xml:space="preserve"> Tätigkeit</t>
    </r>
  </si>
  <si>
    <r>
      <t xml:space="preserve">Einkünfte  
</t>
    </r>
    <r>
      <rPr>
        <b/>
        <sz val="10"/>
        <color theme="1"/>
        <rFont val="Arial"/>
        <family val="2"/>
      </rPr>
      <t>SELBSTÄNDIGE Lehrtätigkeit</t>
    </r>
    <r>
      <rPr>
        <sz val="10"/>
        <color theme="1"/>
        <rFont val="Arial"/>
        <family val="2"/>
      </rPr>
      <t xml:space="preserve"> im Kulturbereich</t>
    </r>
  </si>
  <si>
    <r>
      <t xml:space="preserve">effektive Einkünfte  
</t>
    </r>
    <r>
      <rPr>
        <b/>
        <u/>
        <sz val="10"/>
        <color theme="1"/>
        <rFont val="Arial"/>
        <family val="2"/>
      </rPr>
      <t>SELBSTÄNDIGE</t>
    </r>
    <r>
      <rPr>
        <b/>
        <sz val="10"/>
        <color theme="1"/>
        <rFont val="Arial"/>
        <family val="2"/>
      </rPr>
      <t xml:space="preserve"> künstlerischer/kultureller</t>
    </r>
    <r>
      <rPr>
        <sz val="10"/>
        <color theme="1"/>
        <rFont val="Arial"/>
        <family val="2"/>
      </rPr>
      <t xml:space="preserve"> Tätigkeit</t>
    </r>
  </si>
  <si>
    <t>effektive Einkünfte  
Unterstützung der öffentlichen Kulturförderung</t>
  </si>
  <si>
    <t>Vorgehen</t>
  </si>
  <si>
    <t>1.</t>
  </si>
  <si>
    <t>2.</t>
  </si>
  <si>
    <t>3.</t>
  </si>
  <si>
    <t>BELEGE für ZULASSUNG als "FREISCHAFFEND"</t>
  </si>
  <si>
    <t>3.1</t>
  </si>
  <si>
    <t>3.2</t>
  </si>
  <si>
    <t>Beilage - Belegnummer</t>
  </si>
  <si>
    <r>
      <t xml:space="preserve">Total anrechenbares hypothetisches Einkommen aus freischaffender Tätigkeit </t>
    </r>
    <r>
      <rPr>
        <sz val="9"/>
        <color theme="1"/>
        <rFont val="Arial"/>
        <family val="2"/>
      </rPr>
      <t>(Rz. 4.12)</t>
    </r>
  </si>
  <si>
    <t>Zusammenfassung</t>
  </si>
  <si>
    <r>
      <t xml:space="preserve">Schadensberechnung: 
</t>
    </r>
    <r>
      <rPr>
        <b/>
        <u/>
        <sz val="11"/>
        <color theme="0"/>
        <rFont val="Arial"/>
        <family val="2"/>
      </rPr>
      <t>nachweisbare Ausfälle</t>
    </r>
    <r>
      <rPr>
        <sz val="11"/>
        <color theme="0"/>
        <rFont val="Arial"/>
        <family val="2"/>
      </rPr>
      <t xml:space="preserve"> 
(Absagen, Verschiebungen etc.)</t>
    </r>
  </si>
  <si>
    <r>
      <t xml:space="preserve">Schadensberechnung: 
Einnahmen aus 
</t>
    </r>
    <r>
      <rPr>
        <b/>
        <u/>
        <sz val="11"/>
        <color theme="0"/>
        <rFont val="Arial"/>
        <family val="2"/>
      </rPr>
      <t>freischaffender Kulturtätigkeit</t>
    </r>
  </si>
  <si>
    <r>
      <rPr>
        <b/>
        <u/>
        <sz val="11"/>
        <color theme="1"/>
        <rFont val="Arial"/>
        <family val="2"/>
      </rPr>
      <t>Kulturschaffende</t>
    </r>
    <r>
      <rPr>
        <sz val="11"/>
        <color theme="1"/>
        <rFont val="Arial"/>
        <family val="2"/>
      </rPr>
      <t xml:space="preserve"> gemäss der Covid-19-Kulturverordnung sind Menschen, die ihr Einkommen durch </t>
    </r>
    <r>
      <rPr>
        <u/>
        <sz val="11"/>
        <color theme="1"/>
        <rFont val="Arial"/>
        <family val="2"/>
      </rPr>
      <t>selbständige Erwerbstätigkeit, 
freischaffend oder in gemischter Form</t>
    </r>
    <r>
      <rPr>
        <sz val="11"/>
        <color theme="1"/>
        <rFont val="Arial"/>
        <family val="2"/>
      </rPr>
      <t xml:space="preserve"> generieren.
</t>
    </r>
    <r>
      <rPr>
        <b/>
        <sz val="11"/>
        <color theme="1"/>
        <rFont val="Arial"/>
        <family val="2"/>
      </rPr>
      <t xml:space="preserve">Je nach Einkommensart ist die vorliegende Schadensberechnung anders auszufüllen.  
Bitte lesen Sie das Merkblatt zu den Ausfallentschädigungen durch, bevor Sie die Schadensberechnung ausfüllen. 
</t>
    </r>
  </si>
  <si>
    <t>Name des/der Kulturschaffenden</t>
  </si>
  <si>
    <r>
      <t xml:space="preserve">- Effektiv generiertes Einkommen </t>
    </r>
    <r>
      <rPr>
        <sz val="11"/>
        <color theme="1"/>
        <rFont val="Arial"/>
        <family val="2"/>
      </rPr>
      <t>aus freischaffender Kulturtätigkeit 
vom 1.11.20 - 30.4.21</t>
    </r>
  </si>
  <si>
    <r>
      <t xml:space="preserve">= hypothetischer coronabedingter Ausfall </t>
    </r>
    <r>
      <rPr>
        <sz val="11"/>
        <color theme="1"/>
        <rFont val="Arial"/>
        <family val="2"/>
      </rPr>
      <t>freischaffendes Erwerbseinkommen vom 1.11.20 - 30.4.21</t>
    </r>
  </si>
  <si>
    <r>
      <t xml:space="preserve">Total vergleichsbares Einkommen Vorjahresmonate </t>
    </r>
    <r>
      <rPr>
        <i/>
        <sz val="11"/>
        <color theme="1"/>
        <rFont val="Arial"/>
        <family val="2"/>
      </rPr>
      <t>aus freischaffender Kulturtätigkeit</t>
    </r>
  </si>
  <si>
    <t>Berechnungsgrundlagen - bitte ausfüllen!</t>
  </si>
  <si>
    <t>Schaden aus freischaffender Kulturtätigkeit:</t>
  </si>
  <si>
    <t>Nachgewiesene Schäden selbständige Erwerbstätigkeit:</t>
  </si>
  <si>
    <r>
      <rPr>
        <b/>
        <sz val="11"/>
        <rFont val="Arial"/>
        <family val="2"/>
      </rPr>
      <t xml:space="preserve">
Bitte beachten Sie:
</t>
    </r>
    <r>
      <rPr>
        <b/>
        <u/>
        <sz val="11"/>
        <rFont val="Arial"/>
        <family val="2"/>
      </rPr>
      <t xml:space="preserve">Differenzierung "effektive Ausfälle" und noch nicht vereinbarte Engagements
</t>
    </r>
    <r>
      <rPr>
        <sz val="11"/>
        <rFont val="Arial"/>
        <family val="2"/>
      </rPr>
      <t xml:space="preserve">- vertraglich vereinbarte oder schriftlich bestätigte Veranstaltungen, welche coronabedingt verschoben oder abgesagt wurden, sind </t>
    </r>
    <r>
      <rPr>
        <b/>
        <sz val="11"/>
        <rFont val="Arial"/>
        <family val="2"/>
      </rPr>
      <t>effketive Ausfälle.</t>
    </r>
    <r>
      <rPr>
        <sz val="11"/>
        <rFont val="Arial"/>
        <family val="2"/>
      </rPr>
      <t xml:space="preserve"> Die Nachweise müssen nicht mit Vertrag erbracht werden, eine schriftliche Bestätigung reicht.
- noch nicht vereinbarte Engagements: Aufgrund der anhaltenden Krise werden immer weniger Anlässe und Veranstaltungen geplant.- Entsprechend könnnen auch keine Absagen eingereicht werden. Basierend auf den Vorjahreseinnahmen werden hypothetische Monatseinkommen errechnet, welche diese nicht vereinbarten Engagements vertreten und als Einkommensgrundlage dienen.
</t>
    </r>
    <r>
      <rPr>
        <b/>
        <sz val="11"/>
        <rFont val="Arial"/>
        <family val="2"/>
      </rPr>
      <t xml:space="preserve">
</t>
    </r>
    <r>
      <rPr>
        <b/>
        <u/>
        <sz val="11"/>
        <rFont val="Arial"/>
        <family val="2"/>
      </rPr>
      <t xml:space="preserve">Notwendige Beilagen zur Schadensberechnung von Selbständigerwerbenden:
</t>
    </r>
    <r>
      <rPr>
        <sz val="11"/>
        <rFont val="Arial"/>
        <family val="2"/>
      </rPr>
      <t>- Belege für abgesagte oder verschobene Engagements oder Projekte
- bei Fehlen eines Vertrages kann eine Bestätigung mittels dem Formular "Ausfallbestätigung für Kulturschaffende" eingereicht werden. Ebenso genügt eine Mail mit Informationen zum ausgefallenen Projekt, Aufführungsort und geplanter Gagen- und Spesenhöhe).</t>
    </r>
  </si>
  <si>
    <r>
      <t xml:space="preserve">Übersicht effektive Ausfälle aus </t>
    </r>
    <r>
      <rPr>
        <b/>
        <u/>
        <sz val="14"/>
        <color theme="1"/>
        <rFont val="Arial"/>
        <family val="2"/>
      </rPr>
      <t>selbständiger Erwerbstätigkeit</t>
    </r>
  </si>
  <si>
    <r>
      <t xml:space="preserve">Grundlagen für die Berechnung des monatlichen hypothetischen Einkommens </t>
    </r>
    <r>
      <rPr>
        <b/>
        <u/>
        <sz val="14"/>
        <color theme="0"/>
        <rFont val="Arial"/>
        <family val="2"/>
      </rPr>
      <t>selbständige Erwerbstätigkeit</t>
    </r>
  </si>
  <si>
    <r>
      <t xml:space="preserve">Einnahmenübersicht </t>
    </r>
    <r>
      <rPr>
        <b/>
        <u/>
        <sz val="10"/>
        <color theme="1"/>
        <rFont val="Arial"/>
        <family val="2"/>
      </rPr>
      <t>selbständige Erwerbstätigkeit</t>
    </r>
    <r>
      <rPr>
        <b/>
        <sz val="10"/>
        <color theme="1"/>
        <rFont val="Arial"/>
        <family val="2"/>
      </rPr>
      <t xml:space="preserve"> der Vorjahre</t>
    </r>
  </si>
  <si>
    <r>
      <t xml:space="preserve">Einnahmenübersicht </t>
    </r>
    <r>
      <rPr>
        <b/>
        <u/>
        <sz val="10"/>
        <color theme="1"/>
        <rFont val="Arial"/>
        <family val="2"/>
      </rPr>
      <t>selbständige Erwerbstätigkeit</t>
    </r>
  </si>
  <si>
    <t>hypothetisches Einkommen eingereicht</t>
  </si>
  <si>
    <t>weitere Entschädigungen (SCS etc.)</t>
  </si>
  <si>
    <t>Berechnung hypothetisches Monatseinkommen</t>
  </si>
  <si>
    <r>
      <t>Berechnung Einkommen "</t>
    </r>
    <r>
      <rPr>
        <b/>
        <u/>
        <sz val="11"/>
        <color theme="1"/>
        <rFont val="Arial"/>
        <family val="2"/>
      </rPr>
      <t>Freischaffend"</t>
    </r>
  </si>
  <si>
    <r>
      <t xml:space="preserve">Erfassen Sie </t>
    </r>
    <r>
      <rPr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effektive Einnahmen aus 
befristeten Anstellungsverhältnissen vom 
November 20 - April 21</t>
    </r>
  </si>
  <si>
    <r>
      <t xml:space="preserve">Erfassen Sie </t>
    </r>
    <r>
      <rPr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Arbeitgeber seit 2018</t>
    </r>
  </si>
  <si>
    <r>
      <rPr>
        <b/>
        <u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Gelb markierte Felder sind auszufüllen, die restlichen Tabellen und Felder werden berechnet!</t>
    </r>
  </si>
  <si>
    <t>Ausfälle angegeben ab:</t>
  </si>
  <si>
    <t>Details SE</t>
  </si>
  <si>
    <t>Ausfälle angegeben ab</t>
  </si>
  <si>
    <t>yyy</t>
  </si>
  <si>
    <t>Details Freischaffend</t>
  </si>
  <si>
    <t>Coronabedingter Ausfall</t>
  </si>
  <si>
    <t>Freischaffend?</t>
  </si>
  <si>
    <t>Version 2.2 / 2021.04.22</t>
  </si>
  <si>
    <t>hypo-Einkommen</t>
  </si>
  <si>
    <r>
      <t xml:space="preserve">Abzüglich 10% Spesenpauschale </t>
    </r>
    <r>
      <rPr>
        <sz val="9"/>
        <color theme="1"/>
        <rFont val="Arial"/>
        <family val="2"/>
      </rPr>
      <t>aus Rz. 3.14-Rz. 3.24</t>
    </r>
  </si>
  <si>
    <t>Berechnungsgrundlage für monatliches hypothetisches Einkommen aus Selbständigkeit Februar - April 21:</t>
  </si>
  <si>
    <t>Grundlagen für die Berechnung 
der Ausfallentschädigung 
durch die Kulturförderung Kanton Luzern</t>
  </si>
  <si>
    <t>Total Grundlage für die Berechnung der Ausfallentschädigung</t>
  </si>
  <si>
    <r>
      <t xml:space="preserve">Zeitraum: 1. November 2020 - 30. April 2021 </t>
    </r>
    <r>
      <rPr>
        <sz val="11"/>
        <color theme="1"/>
        <rFont val="Arial"/>
        <family val="2"/>
      </rPr>
      <t xml:space="preserve">(Hinweis: Gesuchstellende, welche für November 20 - Januar 21 bereits ein Gesuch eingereicht haben, geben bitte </t>
    </r>
    <r>
      <rPr>
        <u/>
        <sz val="11"/>
        <color theme="1"/>
        <rFont val="Arial"/>
        <family val="2"/>
      </rPr>
      <t>nur noch Schäden ab 1. Februar 2021 ein.</t>
    </r>
  </si>
  <si>
    <r>
      <t xml:space="preserve">Berechnungsgrundlage 
für hypothetisches </t>
    </r>
    <r>
      <rPr>
        <b/>
        <u/>
        <sz val="11"/>
        <color theme="0"/>
        <rFont val="Arial"/>
        <family val="2"/>
      </rPr>
      <t>monatliches Einkommen</t>
    </r>
    <r>
      <rPr>
        <sz val="11"/>
        <color theme="0"/>
        <rFont val="Arial"/>
        <family val="2"/>
      </rPr>
      <t xml:space="preserve"> aus Selbständigkeit</t>
    </r>
  </si>
  <si>
    <r>
      <t xml:space="preserve">Erfassen Sie </t>
    </r>
    <r>
      <rPr>
        <b/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Einnahmen aus befristeten Anstellungsverhältnissen vom 1.11.17 - 30.4.18</t>
    </r>
  </si>
  <si>
    <r>
      <t xml:space="preserve">Erfassen Sie </t>
    </r>
    <r>
      <rPr>
        <b/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Einnahmen aus befristeten Anstellungsverhältnissen vom 1.11.18 - 30.4.19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</si>
</sst>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CHF&quot;\ * #,##0.00_ ;_ &quot;CHF&quot;\ * \-#,##0.00_ ;_ &quot;CHF&quot;\ * &quot;-&quot;??_ ;_ @_ "/>
    <numFmt numFmtId="164" formatCode="0.0"/>
    <numFmt numFmtId="165" formatCode="_-* #,##0.00\ [$€-407]_-;\-* #,##0.00\ [$€-407]_-;_-* &quot;-&quot;??\ [$€-407]_-;_-@_-"/>
    <numFmt numFmtId="166" formatCode="0.000"/>
    <numFmt numFmtId="167" formatCode="_ [$€-2]\ * #,##0.00_ ;_ [$€-2]\ * \-#,##0.00_ ;_ [$€-2]\ * &quot;-&quot;??_ ;_ @_ "/>
    <numFmt numFmtId="168" formatCode="#,##0_ ;\-#,##0\ "/>
  </numFmts>
  <fonts count="4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0"/>
      <name val="Arial"/>
      <family val="2"/>
    </font>
    <font>
      <b/>
      <sz val="14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3"/>
      <color theme="1"/>
      <name val="Arial"/>
      <family val="2"/>
    </font>
    <font>
      <b/>
      <u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indexed="64"/>
      </bottom>
      <diagonal/>
    </border>
    <border>
      <left/>
      <right/>
      <top style="medium">
        <color theme="4" tint="-0.24994659260841701"/>
      </top>
      <bottom style="thin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 style="medium">
        <color theme="9"/>
      </right>
      <top style="thin">
        <color indexed="64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indexed="64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indexed="64"/>
      </top>
      <bottom style="hair">
        <color theme="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hair">
        <color theme="1"/>
      </top>
      <bottom style="hair">
        <color theme="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  <border>
      <left style="medium">
        <color theme="4" tint="-0.24994659260841701"/>
      </left>
      <right/>
      <top/>
      <bottom style="thin">
        <color indexed="64"/>
      </bottom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/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 style="medium">
        <color theme="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medium">
        <color rgb="FFC00000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medium">
        <color theme="5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theme="5"/>
      </left>
      <right/>
      <top style="thin">
        <color indexed="64"/>
      </top>
      <bottom style="hair">
        <color theme="1"/>
      </bottom>
      <diagonal/>
    </border>
    <border>
      <left style="medium">
        <color theme="5"/>
      </left>
      <right/>
      <top style="hair">
        <color theme="1"/>
      </top>
      <bottom style="hair">
        <color theme="1"/>
      </bottom>
      <diagonal/>
    </border>
    <border>
      <left style="medium">
        <color theme="5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theme="4" tint="0.39994506668294322"/>
      </left>
      <right/>
      <top style="medium">
        <color theme="4" tint="0.39991454817346722"/>
      </top>
      <bottom/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1454817346722"/>
      </right>
      <top/>
      <bottom style="medium">
        <color theme="4" tint="0.399945066682943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theme="5"/>
      </right>
      <top style="thin">
        <color indexed="64"/>
      </top>
      <bottom style="hair">
        <color theme="1"/>
      </bottom>
      <diagonal/>
    </border>
    <border>
      <left/>
      <right style="medium">
        <color theme="5"/>
      </right>
      <top style="hair">
        <color theme="1"/>
      </top>
      <bottom style="hair">
        <color theme="1"/>
      </bottom>
      <diagonal/>
    </border>
    <border>
      <left/>
      <right style="medium">
        <color theme="5"/>
      </right>
      <top style="hair">
        <color theme="1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hair">
        <color theme="1"/>
      </top>
      <bottom style="hair">
        <color theme="1"/>
      </bottom>
      <diagonal/>
    </border>
    <border>
      <left style="medium">
        <color theme="9"/>
      </left>
      <right/>
      <top style="thin">
        <color indexed="64"/>
      </top>
      <bottom/>
      <diagonal/>
    </border>
    <border>
      <left style="medium">
        <color theme="9"/>
      </left>
      <right/>
      <top style="thin">
        <color indexed="64"/>
      </top>
      <bottom style="medium">
        <color theme="9"/>
      </bottom>
      <diagonal/>
    </border>
    <border>
      <left/>
      <right/>
      <top style="hair">
        <color theme="1"/>
      </top>
      <bottom style="medium">
        <color theme="9"/>
      </bottom>
      <diagonal/>
    </border>
    <border>
      <left/>
      <right style="medium">
        <color theme="9"/>
      </right>
      <top style="hair">
        <color theme="1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/>
      <right style="medium">
        <color theme="9"/>
      </right>
      <top style="thin">
        <color indexed="64"/>
      </top>
      <bottom/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 style="thin">
        <color indexed="64"/>
      </top>
      <bottom style="medium">
        <color theme="9"/>
      </bottom>
      <diagonal/>
    </border>
    <border>
      <left style="medium">
        <color theme="6"/>
      </left>
      <right/>
      <top style="medium">
        <color theme="6"/>
      </top>
      <bottom style="thin">
        <color indexed="64"/>
      </bottom>
      <diagonal/>
    </border>
    <border>
      <left/>
      <right style="medium">
        <color theme="6"/>
      </right>
      <top style="medium">
        <color theme="6"/>
      </top>
      <bottom style="thin">
        <color indexed="64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thin">
        <color indexed="64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/>
      <top style="thin">
        <color indexed="64"/>
      </top>
      <bottom style="medium">
        <color theme="6"/>
      </bottom>
      <diagonal/>
    </border>
    <border>
      <left/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 style="thin">
        <color indexed="64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/>
      <right style="medium">
        <color theme="6"/>
      </right>
      <top/>
      <bottom style="thin">
        <color indexed="64"/>
      </bottom>
      <diagonal/>
    </border>
    <border>
      <left style="medium">
        <color theme="6"/>
      </left>
      <right style="medium">
        <color theme="6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5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rgb="FFC00000"/>
      </left>
      <right/>
      <top style="medium">
        <color rgb="FFC00000"/>
      </top>
      <bottom style="hair">
        <color theme="1"/>
      </bottom>
      <diagonal/>
    </border>
    <border>
      <left/>
      <right/>
      <top style="medium">
        <color rgb="FFC00000"/>
      </top>
      <bottom style="hair">
        <color theme="1"/>
      </bottom>
      <diagonal/>
    </border>
    <border>
      <left/>
      <right style="thin">
        <color theme="1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rgb="FFC00000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50">
    <xf numFmtId="0" fontId="0" fillId="0" borderId="0" xfId="0"/>
    <xf numFmtId="0" fontId="6" fillId="0" borderId="0" xfId="0" applyFont="1" applyProtection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5" xfId="0" applyBorder="1"/>
    <xf numFmtId="0" fontId="0" fillId="0" borderId="24" xfId="0" applyBorder="1"/>
    <xf numFmtId="0" fontId="0" fillId="0" borderId="7" xfId="0" applyBorder="1"/>
    <xf numFmtId="44" fontId="7" fillId="7" borderId="1" xfId="1" applyFont="1" applyFill="1" applyBorder="1" applyAlignment="1" applyProtection="1">
      <alignment horizontal="center" vertical="center"/>
      <protection locked="0"/>
    </xf>
    <xf numFmtId="44" fontId="12" fillId="7" borderId="15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Protection="1"/>
    <xf numFmtId="0" fontId="3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4" fillId="0" borderId="0" xfId="0" applyFont="1"/>
    <xf numFmtId="44" fontId="17" fillId="0" borderId="0" xfId="0" applyNumberFormat="1" applyFont="1"/>
    <xf numFmtId="0" fontId="19" fillId="0" borderId="0" xfId="0" applyFont="1" applyProtection="1"/>
    <xf numFmtId="0" fontId="0" fillId="10" borderId="20" xfId="0" applyFill="1" applyBorder="1" applyProtection="1">
      <protection locked="0"/>
    </xf>
    <xf numFmtId="0" fontId="3" fillId="10" borderId="20" xfId="0" applyFont="1" applyFill="1" applyBorder="1" applyProtection="1">
      <protection locked="0"/>
    </xf>
    <xf numFmtId="0" fontId="16" fillId="10" borderId="20" xfId="0" applyFont="1" applyFill="1" applyBorder="1" applyAlignment="1" applyProtection="1">
      <alignment horizontal="center"/>
      <protection locked="0"/>
    </xf>
    <xf numFmtId="0" fontId="18" fillId="10" borderId="20" xfId="0" applyFont="1" applyFill="1" applyBorder="1" applyAlignment="1" applyProtection="1">
      <alignment horizontal="right"/>
      <protection locked="0"/>
    </xf>
    <xf numFmtId="0" fontId="17" fillId="10" borderId="20" xfId="0" applyFont="1" applyFill="1" applyBorder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4" fontId="2" fillId="0" borderId="0" xfId="1" applyFont="1" applyBorder="1" applyProtection="1">
      <protection locked="0"/>
    </xf>
    <xf numFmtId="44" fontId="20" fillId="0" borderId="0" xfId="1" applyFont="1" applyBorder="1"/>
    <xf numFmtId="14" fontId="20" fillId="0" borderId="0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4" fontId="1" fillId="0" borderId="0" xfId="1" applyFont="1" applyBorder="1" applyAlignment="1" applyProtection="1">
      <alignment wrapText="1"/>
      <protection locked="0"/>
    </xf>
    <xf numFmtId="14" fontId="21" fillId="0" borderId="0" xfId="1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12" borderId="27" xfId="0" applyFont="1" applyFill="1" applyBorder="1" applyAlignment="1">
      <alignment horizontal="left" vertical="center"/>
    </xf>
    <xf numFmtId="0" fontId="16" fillId="12" borderId="28" xfId="0" applyFont="1" applyFill="1" applyBorder="1" applyAlignment="1">
      <alignment horizontal="center"/>
    </xf>
    <xf numFmtId="0" fontId="0" fillId="12" borderId="28" xfId="0" applyFill="1" applyBorder="1"/>
    <xf numFmtId="0" fontId="0" fillId="12" borderId="29" xfId="0" applyFill="1" applyBorder="1"/>
    <xf numFmtId="0" fontId="2" fillId="12" borderId="30" xfId="0" applyFont="1" applyFill="1" applyBorder="1" applyAlignment="1">
      <alignment horizontal="left" vertical="center"/>
    </xf>
    <xf numFmtId="2" fontId="12" fillId="0" borderId="0" xfId="0" applyNumberFormat="1" applyFont="1" applyAlignment="1">
      <alignment horizontal="center"/>
    </xf>
    <xf numFmtId="44" fontId="2" fillId="0" borderId="0" xfId="1" applyFont="1" applyBorder="1"/>
    <xf numFmtId="44" fontId="2" fillId="0" borderId="32" xfId="1" applyFont="1" applyBorder="1"/>
    <xf numFmtId="4" fontId="0" fillId="0" borderId="0" xfId="0" applyNumberFormat="1" applyBorder="1"/>
    <xf numFmtId="44" fontId="0" fillId="0" borderId="33" xfId="1" applyFont="1" applyBorder="1"/>
    <xf numFmtId="0" fontId="22" fillId="0" borderId="0" xfId="0" applyFont="1" applyBorder="1" applyAlignment="1">
      <alignment horizontal="center"/>
    </xf>
    <xf numFmtId="0" fontId="0" fillId="0" borderId="34" xfId="0" applyBorder="1"/>
    <xf numFmtId="2" fontId="12" fillId="0" borderId="35" xfId="0" applyNumberFormat="1" applyFont="1" applyBorder="1" applyAlignment="1">
      <alignment horizontal="center"/>
    </xf>
    <xf numFmtId="0" fontId="11" fillId="7" borderId="36" xfId="0" applyFont="1" applyFill="1" applyBorder="1" applyAlignment="1">
      <alignment wrapText="1"/>
    </xf>
    <xf numFmtId="2" fontId="12" fillId="0" borderId="37" xfId="0" applyNumberFormat="1" applyFont="1" applyBorder="1" applyAlignment="1">
      <alignment horizontal="center"/>
    </xf>
    <xf numFmtId="0" fontId="11" fillId="7" borderId="38" xfId="0" applyFont="1" applyFill="1" applyBorder="1" applyAlignment="1">
      <alignment wrapText="1"/>
    </xf>
    <xf numFmtId="0" fontId="0" fillId="0" borderId="37" xfId="0" applyBorder="1"/>
    <xf numFmtId="44" fontId="2" fillId="0" borderId="0" xfId="1" applyFont="1" applyBorder="1" applyAlignment="1">
      <alignment horizontal="left"/>
    </xf>
    <xf numFmtId="0" fontId="0" fillId="0" borderId="0" xfId="0" applyFill="1" applyBorder="1"/>
    <xf numFmtId="44" fontId="2" fillId="0" borderId="39" xfId="1" applyFont="1" applyBorder="1"/>
    <xf numFmtId="0" fontId="22" fillId="0" borderId="40" xfId="0" applyFont="1" applyBorder="1" applyAlignment="1">
      <alignment horizontal="center"/>
    </xf>
    <xf numFmtId="0" fontId="2" fillId="0" borderId="40" xfId="0" applyFont="1" applyBorder="1"/>
    <xf numFmtId="0" fontId="0" fillId="0" borderId="40" xfId="0" applyBorder="1"/>
    <xf numFmtId="0" fontId="0" fillId="0" borderId="41" xfId="0" applyBorder="1"/>
    <xf numFmtId="0" fontId="23" fillId="0" borderId="40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horizontal="right" wrapText="1"/>
    </xf>
    <xf numFmtId="10" fontId="2" fillId="0" borderId="41" xfId="0" applyNumberFormat="1" applyFont="1" applyBorder="1" applyAlignment="1">
      <alignment horizontal="center" wrapText="1"/>
    </xf>
    <xf numFmtId="44" fontId="0" fillId="0" borderId="43" xfId="1" applyFont="1" applyBorder="1"/>
    <xf numFmtId="0" fontId="22" fillId="0" borderId="24" xfId="0" applyFont="1" applyBorder="1" applyAlignment="1">
      <alignment horizontal="center"/>
    </xf>
    <xf numFmtId="0" fontId="0" fillId="0" borderId="44" xfId="0" applyBorder="1"/>
    <xf numFmtId="44" fontId="0" fillId="0" borderId="45" xfId="1" applyFont="1" applyBorder="1"/>
    <xf numFmtId="0" fontId="22" fillId="0" borderId="20" xfId="0" applyFont="1" applyBorder="1" applyAlignment="1">
      <alignment horizontal="center"/>
    </xf>
    <xf numFmtId="0" fontId="0" fillId="0" borderId="20" xfId="0" applyBorder="1"/>
    <xf numFmtId="0" fontId="0" fillId="0" borderId="46" xfId="0" applyBorder="1"/>
    <xf numFmtId="44" fontId="2" fillId="12" borderId="39" xfId="1" applyFont="1" applyFill="1" applyBorder="1"/>
    <xf numFmtId="0" fontId="23" fillId="12" borderId="40" xfId="0" applyFont="1" applyFill="1" applyBorder="1" applyAlignment="1">
      <alignment horizontal="center"/>
    </xf>
    <xf numFmtId="0" fontId="2" fillId="12" borderId="40" xfId="0" applyFont="1" applyFill="1" applyBorder="1"/>
    <xf numFmtId="0" fontId="0" fillId="12" borderId="40" xfId="0" applyFill="1" applyBorder="1"/>
    <xf numFmtId="0" fontId="0" fillId="12" borderId="41" xfId="0" applyFill="1" applyBorder="1"/>
    <xf numFmtId="2" fontId="12" fillId="0" borderId="47" xfId="0" applyNumberFormat="1" applyFont="1" applyBorder="1" applyAlignment="1">
      <alignment horizontal="center"/>
    </xf>
    <xf numFmtId="0" fontId="0" fillId="0" borderId="47" xfId="0" applyBorder="1"/>
    <xf numFmtId="44" fontId="2" fillId="13" borderId="50" xfId="1" applyFont="1" applyFill="1" applyBorder="1" applyAlignment="1">
      <alignment horizontal="right" vertical="center"/>
    </xf>
    <xf numFmtId="0" fontId="2" fillId="0" borderId="51" xfId="0" applyFont="1" applyBorder="1" applyAlignment="1">
      <alignment wrapText="1"/>
    </xf>
    <xf numFmtId="44" fontId="1" fillId="0" borderId="0" xfId="1" applyFont="1" applyBorder="1"/>
    <xf numFmtId="0" fontId="2" fillId="0" borderId="52" xfId="0" applyFont="1" applyBorder="1" applyAlignment="1">
      <alignment wrapText="1"/>
    </xf>
    <xf numFmtId="44" fontId="2" fillId="0" borderId="53" xfId="1" applyFont="1" applyBorder="1"/>
    <xf numFmtId="0" fontId="2" fillId="13" borderId="56" xfId="0" applyFont="1" applyFill="1" applyBorder="1" applyAlignment="1">
      <alignment wrapText="1"/>
    </xf>
    <xf numFmtId="44" fontId="2" fillId="13" borderId="57" xfId="1" applyFont="1" applyFill="1" applyBorder="1"/>
    <xf numFmtId="0" fontId="16" fillId="0" borderId="0" xfId="0" applyFont="1" applyBorder="1" applyAlignment="1">
      <alignment wrapText="1"/>
    </xf>
    <xf numFmtId="44" fontId="0" fillId="0" borderId="0" xfId="1" applyFont="1" applyBorder="1"/>
    <xf numFmtId="44" fontId="2" fillId="8" borderId="60" xfId="1" applyFont="1" applyFill="1" applyBorder="1" applyAlignment="1">
      <alignment horizontal="right" vertical="center"/>
    </xf>
    <xf numFmtId="0" fontId="0" fillId="0" borderId="61" xfId="0" applyBorder="1" applyAlignment="1">
      <alignment wrapText="1"/>
    </xf>
    <xf numFmtId="44" fontId="2" fillId="0" borderId="55" xfId="1" applyFont="1" applyBorder="1"/>
    <xf numFmtId="0" fontId="0" fillId="0" borderId="62" xfId="0" applyBorder="1" applyAlignment="1">
      <alignment wrapText="1"/>
    </xf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Border="1"/>
    <xf numFmtId="4" fontId="0" fillId="0" borderId="0" xfId="0" applyNumberFormat="1"/>
    <xf numFmtId="0" fontId="22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44" fontId="3" fillId="11" borderId="68" xfId="1" applyFont="1" applyFill="1" applyBorder="1" applyAlignment="1" applyProtection="1">
      <alignment vertical="center"/>
    </xf>
    <xf numFmtId="44" fontId="3" fillId="13" borderId="68" xfId="1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44" fontId="3" fillId="12" borderId="71" xfId="0" applyNumberFormat="1" applyFont="1" applyFill="1" applyBorder="1" applyAlignment="1" applyProtection="1">
      <alignment vertical="center"/>
    </xf>
    <xf numFmtId="0" fontId="3" fillId="0" borderId="72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4" fontId="3" fillId="0" borderId="68" xfId="1" applyFont="1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  <protection locked="0"/>
    </xf>
    <xf numFmtId="4" fontId="3" fillId="0" borderId="74" xfId="0" applyNumberFormat="1" applyFont="1" applyBorder="1" applyAlignment="1" applyProtection="1">
      <alignment vertical="center"/>
      <protection locked="0"/>
    </xf>
    <xf numFmtId="44" fontId="3" fillId="0" borderId="75" xfId="1" applyFont="1" applyBorder="1" applyAlignment="1" applyProtection="1">
      <alignment vertical="center"/>
    </xf>
    <xf numFmtId="44" fontId="25" fillId="14" borderId="76" xfId="1" applyFont="1" applyFill="1" applyBorder="1" applyAlignment="1" applyProtection="1">
      <alignment vertical="center"/>
    </xf>
    <xf numFmtId="9" fontId="2" fillId="15" borderId="76" xfId="2" applyFont="1" applyFill="1" applyBorder="1" applyAlignment="1" applyProtection="1">
      <alignment horizontal="right" vertical="center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77" xfId="0" applyFont="1" applyBorder="1"/>
    <xf numFmtId="14" fontId="26" fillId="0" borderId="78" xfId="0" applyNumberFormat="1" applyFont="1" applyBorder="1"/>
    <xf numFmtId="4" fontId="26" fillId="0" borderId="78" xfId="0" applyNumberFormat="1" applyFont="1" applyBorder="1"/>
    <xf numFmtId="4" fontId="26" fillId="0" borderId="79" xfId="0" applyNumberFormat="1" applyFont="1" applyBorder="1" applyAlignment="1">
      <alignment horizontal="right"/>
    </xf>
    <xf numFmtId="0" fontId="3" fillId="0" borderId="80" xfId="0" applyFont="1" applyBorder="1" applyAlignment="1">
      <alignment wrapText="1"/>
    </xf>
    <xf numFmtId="14" fontId="3" fillId="0" borderId="81" xfId="0" applyNumberFormat="1" applyFont="1" applyBorder="1" applyAlignment="1">
      <alignment wrapText="1"/>
    </xf>
    <xf numFmtId="4" fontId="3" fillId="0" borderId="81" xfId="0" applyNumberFormat="1" applyFont="1" applyBorder="1" applyAlignment="1">
      <alignment wrapText="1"/>
    </xf>
    <xf numFmtId="44" fontId="3" fillId="0" borderId="82" xfId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20" fontId="2" fillId="0" borderId="83" xfId="0" applyNumberFormat="1" applyFont="1" applyBorder="1"/>
    <xf numFmtId="14" fontId="0" fillId="0" borderId="0" xfId="0" applyNumberFormat="1" applyBorder="1"/>
    <xf numFmtId="4" fontId="2" fillId="0" borderId="0" xfId="0" applyNumberFormat="1" applyFont="1" applyBorder="1"/>
    <xf numFmtId="44" fontId="2" fillId="0" borderId="84" xfId="1" applyFont="1" applyBorder="1"/>
    <xf numFmtId="0" fontId="2" fillId="0" borderId="83" xfId="0" applyFont="1" applyBorder="1"/>
    <xf numFmtId="14" fontId="24" fillId="0" borderId="78" xfId="1" applyNumberFormat="1" applyFont="1" applyBorder="1"/>
    <xf numFmtId="4" fontId="24" fillId="0" borderId="78" xfId="0" applyNumberFormat="1" applyFont="1" applyBorder="1"/>
    <xf numFmtId="44" fontId="3" fillId="0" borderId="79" xfId="1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/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/>
    <xf numFmtId="0" fontId="27" fillId="0" borderId="0" xfId="0" applyFont="1"/>
    <xf numFmtId="44" fontId="27" fillId="0" borderId="0" xfId="0" applyNumberFormat="1" applyFont="1"/>
    <xf numFmtId="9" fontId="11" fillId="0" borderId="95" xfId="2" applyFont="1" applyBorder="1" applyAlignment="1">
      <alignment horizontal="center"/>
    </xf>
    <xf numFmtId="0" fontId="11" fillId="0" borderId="96" xfId="0" applyFont="1" applyBorder="1"/>
    <xf numFmtId="0" fontId="11" fillId="0" borderId="24" xfId="0" applyFont="1" applyBorder="1"/>
    <xf numFmtId="0" fontId="11" fillId="0" borderId="97" xfId="0" applyFont="1" applyBorder="1"/>
    <xf numFmtId="14" fontId="11" fillId="0" borderId="93" xfId="0" applyNumberFormat="1" applyFont="1" applyBorder="1" applyAlignment="1">
      <alignment horizontal="right"/>
    </xf>
    <xf numFmtId="14" fontId="12" fillId="0" borderId="93" xfId="0" applyNumberFormat="1" applyFont="1" applyBorder="1" applyAlignment="1">
      <alignment wrapText="1"/>
    </xf>
    <xf numFmtId="44" fontId="11" fillId="0" borderId="93" xfId="1" applyFont="1" applyFill="1" applyBorder="1"/>
    <xf numFmtId="44" fontId="11" fillId="0" borderId="93" xfId="1" applyFont="1" applyBorder="1"/>
    <xf numFmtId="165" fontId="11" fillId="0" borderId="94" xfId="1" applyNumberFormat="1" applyFont="1" applyBorder="1"/>
    <xf numFmtId="0" fontId="11" fillId="0" borderId="0" xfId="0" applyFont="1" applyBorder="1"/>
    <xf numFmtId="44" fontId="11" fillId="0" borderId="95" xfId="1" applyFont="1" applyBorder="1"/>
    <xf numFmtId="166" fontId="11" fillId="0" borderId="0" xfId="0" applyNumberFormat="1" applyFont="1" applyBorder="1"/>
    <xf numFmtId="44" fontId="11" fillId="13" borderId="1" xfId="1" applyFont="1" applyFill="1" applyBorder="1"/>
    <xf numFmtId="165" fontId="11" fillId="0" borderId="96" xfId="1" applyNumberFormat="1" applyFont="1" applyBorder="1"/>
    <xf numFmtId="0" fontId="11" fillId="0" borderId="98" xfId="0" applyFont="1" applyBorder="1"/>
    <xf numFmtId="44" fontId="29" fillId="0" borderId="98" xfId="1" applyFont="1" applyBorder="1"/>
    <xf numFmtId="165" fontId="11" fillId="0" borderId="99" xfId="1" applyNumberFormat="1" applyFont="1" applyBorder="1"/>
    <xf numFmtId="0" fontId="11" fillId="0" borderId="100" xfId="0" applyFont="1" applyBorder="1"/>
    <xf numFmtId="44" fontId="11" fillId="0" borderId="98" xfId="1" applyFont="1" applyBorder="1"/>
    <xf numFmtId="167" fontId="11" fillId="0" borderId="99" xfId="1" applyNumberFormat="1" applyFont="1" applyBorder="1"/>
    <xf numFmtId="44" fontId="29" fillId="13" borderId="98" xfId="1" applyFont="1" applyFill="1" applyBorder="1"/>
    <xf numFmtId="0" fontId="29" fillId="0" borderId="101" xfId="0" applyFont="1" applyBorder="1" applyAlignment="1">
      <alignment vertical="center"/>
    </xf>
    <xf numFmtId="0" fontId="30" fillId="0" borderId="102" xfId="0" applyFont="1" applyBorder="1" applyAlignment="1">
      <alignment wrapText="1"/>
    </xf>
    <xf numFmtId="0" fontId="30" fillId="0" borderId="103" xfId="0" applyFont="1" applyBorder="1" applyAlignment="1"/>
    <xf numFmtId="0" fontId="30" fillId="0" borderId="104" xfId="0" applyFont="1" applyBorder="1" applyAlignment="1"/>
    <xf numFmtId="0" fontId="12" fillId="0" borderId="72" xfId="0" applyFont="1" applyBorder="1" applyAlignment="1">
      <alignment wrapText="1"/>
    </xf>
    <xf numFmtId="44" fontId="11" fillId="0" borderId="68" xfId="1" applyFont="1" applyBorder="1"/>
    <xf numFmtId="44" fontId="11" fillId="0" borderId="94" xfId="1" applyFont="1" applyBorder="1"/>
    <xf numFmtId="44" fontId="0" fillId="0" borderId="0" xfId="1" applyFont="1"/>
    <xf numFmtId="0" fontId="12" fillId="0" borderId="105" xfId="0" applyFont="1" applyBorder="1" applyAlignment="1">
      <alignment wrapText="1"/>
    </xf>
    <xf numFmtId="44" fontId="11" fillId="0" borderId="106" xfId="1" applyFont="1" applyBorder="1"/>
    <xf numFmtId="14" fontId="11" fillId="0" borderId="107" xfId="0" applyNumberFormat="1" applyFont="1" applyBorder="1" applyAlignment="1">
      <alignment horizontal="right"/>
    </xf>
    <xf numFmtId="0" fontId="11" fillId="0" borderId="73" xfId="0" applyFont="1" applyBorder="1"/>
    <xf numFmtId="44" fontId="29" fillId="0" borderId="75" xfId="1" applyFont="1" applyBorder="1"/>
    <xf numFmtId="44" fontId="29" fillId="0" borderId="108" xfId="1" applyFont="1" applyBorder="1"/>
    <xf numFmtId="44" fontId="29" fillId="0" borderId="109" xfId="1" applyFont="1" applyBorder="1"/>
    <xf numFmtId="44" fontId="29" fillId="0" borderId="110" xfId="1" applyFont="1" applyBorder="1"/>
    <xf numFmtId="0" fontId="12" fillId="0" borderId="74" xfId="0" applyFont="1" applyBorder="1" applyAlignment="1">
      <alignment horizontal="right"/>
    </xf>
    <xf numFmtId="0" fontId="12" fillId="0" borderId="74" xfId="0" applyFont="1" applyBorder="1"/>
    <xf numFmtId="0" fontId="0" fillId="0" borderId="75" xfId="0" applyBorder="1"/>
    <xf numFmtId="44" fontId="29" fillId="0" borderId="76" xfId="1" applyFont="1" applyBorder="1"/>
    <xf numFmtId="0" fontId="8" fillId="0" borderId="0" xfId="0" applyFont="1" applyBorder="1" applyAlignment="1">
      <alignment horizontal="center" vertical="center"/>
    </xf>
    <xf numFmtId="0" fontId="11" fillId="0" borderId="74" xfId="0" applyFont="1" applyBorder="1"/>
    <xf numFmtId="0" fontId="11" fillId="0" borderId="1" xfId="0" applyFont="1" applyBorder="1" applyAlignment="1">
      <alignment horizontal="center"/>
    </xf>
    <xf numFmtId="44" fontId="11" fillId="0" borderId="0" xfId="0" applyNumberFormat="1" applyFont="1" applyBorder="1"/>
    <xf numFmtId="0" fontId="11" fillId="0" borderId="0" xfId="0" applyFont="1" applyBorder="1" applyAlignment="1">
      <alignment wrapText="1"/>
    </xf>
    <xf numFmtId="0" fontId="29" fillId="0" borderId="24" xfId="0" applyFont="1" applyBorder="1"/>
    <xf numFmtId="10" fontId="29" fillId="0" borderId="1" xfId="2" applyNumberFormat="1" applyFont="1" applyBorder="1"/>
    <xf numFmtId="0" fontId="13" fillId="0" borderId="111" xfId="0" applyFont="1" applyBorder="1"/>
    <xf numFmtId="44" fontId="13" fillId="0" borderId="112" xfId="1" applyFont="1" applyBorder="1" applyAlignment="1">
      <alignment wrapText="1"/>
    </xf>
    <xf numFmtId="0" fontId="0" fillId="0" borderId="113" xfId="0" applyBorder="1"/>
    <xf numFmtId="0" fontId="31" fillId="0" borderId="114" xfId="0" applyFont="1" applyBorder="1" applyAlignment="1">
      <alignment wrapText="1"/>
    </xf>
    <xf numFmtId="14" fontId="31" fillId="0" borderId="115" xfId="1" applyNumberFormat="1" applyFont="1" applyBorder="1" applyAlignment="1">
      <alignment wrapText="1"/>
    </xf>
    <xf numFmtId="0" fontId="0" fillId="0" borderId="116" xfId="0" applyBorder="1"/>
    <xf numFmtId="0" fontId="12" fillId="0" borderId="0" xfId="0" applyFont="1" applyBorder="1"/>
    <xf numFmtId="44" fontId="12" fillId="0" borderId="0" xfId="1" applyFont="1" applyBorder="1" applyAlignment="1">
      <alignment wrapText="1"/>
    </xf>
    <xf numFmtId="14" fontId="11" fillId="0" borderId="93" xfId="0" applyNumberFormat="1" applyFont="1" applyBorder="1"/>
    <xf numFmtId="2" fontId="12" fillId="0" borderId="93" xfId="0" applyNumberFormat="1" applyFont="1" applyBorder="1" applyAlignment="1">
      <alignment wrapText="1"/>
    </xf>
    <xf numFmtId="2" fontId="11" fillId="0" borderId="93" xfId="0" applyNumberFormat="1" applyFont="1" applyBorder="1"/>
    <xf numFmtId="44" fontId="2" fillId="0" borderId="52" xfId="1" applyFont="1" applyBorder="1"/>
    <xf numFmtId="44" fontId="0" fillId="0" borderId="51" xfId="1" applyFont="1" applyBorder="1"/>
    <xf numFmtId="44" fontId="2" fillId="0" borderId="51" xfId="1" applyFont="1" applyBorder="1"/>
    <xf numFmtId="44" fontId="2" fillId="0" borderId="51" xfId="1" applyFont="1" applyBorder="1" applyAlignment="1">
      <alignment horizontal="left"/>
    </xf>
    <xf numFmtId="44" fontId="1" fillId="0" borderId="51" xfId="1" applyFont="1" applyBorder="1"/>
    <xf numFmtId="44" fontId="0" fillId="0" borderId="54" xfId="1" applyFont="1" applyBorder="1"/>
    <xf numFmtId="44" fontId="2" fillId="13" borderId="56" xfId="1" applyFont="1" applyFill="1" applyBorder="1"/>
    <xf numFmtId="0" fontId="28" fillId="0" borderId="127" xfId="0" applyFont="1" applyBorder="1" applyAlignment="1">
      <alignment wrapText="1"/>
    </xf>
    <xf numFmtId="14" fontId="13" fillId="0" borderId="128" xfId="1" applyNumberFormat="1" applyFont="1" applyBorder="1" applyAlignment="1">
      <alignment horizontal="left" wrapText="1"/>
    </xf>
    <xf numFmtId="14" fontId="31" fillId="0" borderId="129" xfId="1" applyNumberFormat="1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 vertical="top" wrapText="1"/>
    </xf>
    <xf numFmtId="44" fontId="12" fillId="7" borderId="21" xfId="1" applyFont="1" applyFill="1" applyBorder="1" applyAlignment="1" applyProtection="1">
      <alignment horizontal="left" vertical="top" wrapText="1"/>
      <protection locked="0"/>
    </xf>
    <xf numFmtId="17" fontId="0" fillId="0" borderId="51" xfId="0" applyNumberFormat="1" applyFont="1" applyBorder="1" applyAlignment="1">
      <alignment horizontal="left" wrapText="1"/>
    </xf>
    <xf numFmtId="44" fontId="2" fillId="11" borderId="150" xfId="1" applyFont="1" applyFill="1" applyBorder="1" applyAlignment="1">
      <alignment horizontal="right" vertical="center"/>
    </xf>
    <xf numFmtId="44" fontId="1" fillId="0" borderId="42" xfId="1" applyFont="1" applyBorder="1" applyAlignment="1">
      <alignment vertical="center"/>
    </xf>
    <xf numFmtId="44" fontId="2" fillId="11" borderId="151" xfId="1" applyFont="1" applyFill="1" applyBorder="1"/>
    <xf numFmtId="0" fontId="0" fillId="0" borderId="146" xfId="0" applyFont="1" applyBorder="1" applyAlignment="1">
      <alignment vertical="center" wrapText="1"/>
    </xf>
    <xf numFmtId="44" fontId="1" fillId="0" borderId="152" xfId="1" applyFont="1" applyBorder="1" applyAlignment="1">
      <alignment vertical="center"/>
    </xf>
    <xf numFmtId="44" fontId="1" fillId="0" borderId="153" xfId="1" applyFont="1" applyBorder="1"/>
    <xf numFmtId="17" fontId="0" fillId="0" borderId="31" xfId="0" applyNumberFormat="1" applyFont="1" applyBorder="1" applyAlignment="1">
      <alignment horizontal="left" vertical="center" wrapText="1"/>
    </xf>
    <xf numFmtId="0" fontId="2" fillId="0" borderId="157" xfId="0" applyFont="1" applyBorder="1" applyAlignment="1">
      <alignment wrapText="1"/>
    </xf>
    <xf numFmtId="0" fontId="16" fillId="0" borderId="157" xfId="0" applyFont="1" applyBorder="1" applyAlignment="1">
      <alignment wrapText="1"/>
    </xf>
    <xf numFmtId="0" fontId="0" fillId="0" borderId="158" xfId="0" applyBorder="1" applyAlignment="1">
      <alignment wrapText="1"/>
    </xf>
    <xf numFmtId="0" fontId="2" fillId="15" borderId="155" xfId="0" applyFont="1" applyFill="1" applyBorder="1" applyAlignment="1">
      <alignment vertical="center" wrapText="1"/>
    </xf>
    <xf numFmtId="0" fontId="2" fillId="15" borderId="159" xfId="0" applyFont="1" applyFill="1" applyBorder="1" applyAlignment="1">
      <alignment wrapText="1"/>
    </xf>
    <xf numFmtId="44" fontId="2" fillId="15" borderId="160" xfId="1" applyFont="1" applyFill="1" applyBorder="1"/>
    <xf numFmtId="0" fontId="2" fillId="15" borderId="162" xfId="0" applyFont="1" applyFill="1" applyBorder="1" applyAlignment="1">
      <alignment wrapText="1"/>
    </xf>
    <xf numFmtId="44" fontId="2" fillId="15" borderId="163" xfId="1" applyFont="1" applyFill="1" applyBorder="1"/>
    <xf numFmtId="44" fontId="2" fillId="15" borderId="161" xfId="1" applyFont="1" applyFill="1" applyBorder="1"/>
    <xf numFmtId="44" fontId="2" fillId="15" borderId="164" xfId="1" applyFont="1" applyFill="1" applyBorder="1"/>
    <xf numFmtId="44" fontId="2" fillId="15" borderId="156" xfId="1" applyFont="1" applyFill="1" applyBorder="1" applyAlignment="1">
      <alignment vertical="center"/>
    </xf>
    <xf numFmtId="44" fontId="2" fillId="15" borderId="165" xfId="1" applyFont="1" applyFill="1" applyBorder="1" applyAlignment="1">
      <alignment horizontal="right" vertical="center"/>
    </xf>
    <xf numFmtId="44" fontId="2" fillId="0" borderId="166" xfId="1" applyFont="1" applyBorder="1"/>
    <xf numFmtId="44" fontId="2" fillId="0" borderId="167" xfId="1" applyFont="1" applyBorder="1"/>
    <xf numFmtId="0" fontId="0" fillId="0" borderId="166" xfId="0" applyBorder="1"/>
    <xf numFmtId="44" fontId="0" fillId="0" borderId="168" xfId="1" applyFont="1" applyBorder="1"/>
    <xf numFmtId="44" fontId="2" fillId="0" borderId="168" xfId="1" applyFont="1" applyBorder="1"/>
    <xf numFmtId="44" fontId="2" fillId="0" borderId="166" xfId="1" applyFont="1" applyBorder="1" applyAlignment="1">
      <alignment horizontal="left"/>
    </xf>
    <xf numFmtId="44" fontId="2" fillId="0" borderId="168" xfId="1" applyFont="1" applyBorder="1" applyAlignment="1">
      <alignment horizontal="left"/>
    </xf>
    <xf numFmtId="44" fontId="1" fillId="0" borderId="168" xfId="1" applyFont="1" applyBorder="1"/>
    <xf numFmtId="44" fontId="2" fillId="0" borderId="166" xfId="0" applyNumberFormat="1" applyFont="1" applyBorder="1"/>
    <xf numFmtId="44" fontId="0" fillId="0" borderId="169" xfId="1" applyFont="1" applyBorder="1"/>
    <xf numFmtId="44" fontId="0" fillId="0" borderId="170" xfId="1" applyFont="1" applyBorder="1"/>
    <xf numFmtId="44" fontId="3" fillId="15" borderId="68" xfId="1" applyFont="1" applyFill="1" applyBorder="1" applyAlignment="1" applyProtection="1">
      <alignment vertical="center"/>
    </xf>
    <xf numFmtId="0" fontId="0" fillId="0" borderId="0" xfId="0" applyProtection="1"/>
    <xf numFmtId="0" fontId="5" fillId="0" borderId="0" xfId="0" applyFont="1" applyProtection="1"/>
    <xf numFmtId="0" fontId="32" fillId="0" borderId="0" xfId="3" quotePrefix="1" applyProtection="1"/>
    <xf numFmtId="0" fontId="2" fillId="13" borderId="176" xfId="0" applyFont="1" applyFill="1" applyBorder="1" applyAlignment="1" applyProtection="1">
      <alignment vertical="center" wrapText="1"/>
    </xf>
    <xf numFmtId="44" fontId="2" fillId="13" borderId="177" xfId="0" applyNumberFormat="1" applyFont="1" applyFill="1" applyBorder="1" applyAlignment="1" applyProtection="1">
      <alignment vertical="center"/>
    </xf>
    <xf numFmtId="0" fontId="2" fillId="11" borderId="17" xfId="0" applyFont="1" applyFill="1" applyBorder="1" applyAlignment="1" applyProtection="1">
      <alignment vertical="center" wrapText="1"/>
    </xf>
    <xf numFmtId="44" fontId="2" fillId="11" borderId="15" xfId="0" applyNumberFormat="1" applyFont="1" applyFill="1" applyBorder="1" applyAlignment="1" applyProtection="1">
      <alignment vertical="center"/>
    </xf>
    <xf numFmtId="0" fontId="2" fillId="12" borderId="178" xfId="0" applyFont="1" applyFill="1" applyBorder="1" applyAlignment="1" applyProtection="1">
      <alignment vertical="center" wrapText="1"/>
    </xf>
    <xf numFmtId="44" fontId="2" fillId="12" borderId="179" xfId="0" applyNumberFormat="1" applyFont="1" applyFill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4" fillId="5" borderId="0" xfId="3" applyFont="1" applyFill="1" applyAlignment="1" applyProtection="1">
      <alignment horizontal="center" vertical="center" wrapText="1"/>
      <protection locked="0"/>
    </xf>
    <xf numFmtId="0" fontId="0" fillId="16" borderId="0" xfId="0" applyFill="1" applyProtection="1"/>
    <xf numFmtId="0" fontId="0" fillId="18" borderId="0" xfId="0" applyFill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Protection="1"/>
    <xf numFmtId="0" fontId="0" fillId="11" borderId="0" xfId="0" applyFill="1" applyProtection="1"/>
    <xf numFmtId="0" fontId="0" fillId="11" borderId="20" xfId="0" applyFill="1" applyBorder="1" applyProtection="1"/>
    <xf numFmtId="0" fontId="2" fillId="11" borderId="20" xfId="0" applyFont="1" applyFill="1" applyBorder="1" applyAlignment="1" applyProtection="1">
      <alignment horizontal="left" vertical="center"/>
    </xf>
    <xf numFmtId="0" fontId="8" fillId="3" borderId="10" xfId="0" applyFont="1" applyFill="1" applyBorder="1" applyProtection="1"/>
    <xf numFmtId="0" fontId="8" fillId="3" borderId="13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wrapText="1"/>
    </xf>
    <xf numFmtId="44" fontId="9" fillId="4" borderId="1" xfId="1" applyFont="1" applyFill="1" applyBorder="1" applyAlignment="1" applyProtection="1">
      <alignment wrapText="1"/>
    </xf>
    <xf numFmtId="0" fontId="7" fillId="11" borderId="0" xfId="0" applyFont="1" applyFill="1" applyProtection="1"/>
    <xf numFmtId="0" fontId="20" fillId="0" borderId="1" xfId="0" applyFont="1" applyBorder="1" applyAlignment="1" applyProtection="1">
      <alignment vertical="center" wrapText="1"/>
    </xf>
    <xf numFmtId="44" fontId="16" fillId="17" borderId="1" xfId="1" applyFont="1" applyFill="1" applyBorder="1" applyAlignment="1" applyProtection="1">
      <alignment vertical="center" wrapText="1"/>
    </xf>
    <xf numFmtId="49" fontId="2" fillId="0" borderId="14" xfId="0" applyNumberFormat="1" applyFont="1" applyBorder="1" applyAlignment="1" applyProtection="1">
      <alignment vertical="center" wrapText="1"/>
    </xf>
    <xf numFmtId="44" fontId="0" fillId="12" borderId="1" xfId="1" applyFont="1" applyFill="1" applyBorder="1" applyAlignment="1" applyProtection="1">
      <alignment vertical="center" wrapText="1"/>
    </xf>
    <xf numFmtId="49" fontId="2" fillId="0" borderId="134" xfId="0" applyNumberFormat="1" applyFont="1" applyBorder="1" applyAlignment="1" applyProtection="1">
      <alignment vertical="center" wrapText="1"/>
    </xf>
    <xf numFmtId="44" fontId="0" fillId="12" borderId="134" xfId="1" applyFont="1" applyFill="1" applyBorder="1" applyAlignment="1" applyProtection="1">
      <alignment vertical="center" wrapText="1"/>
    </xf>
    <xf numFmtId="49" fontId="2" fillId="0" borderId="12" xfId="0" applyNumberFormat="1" applyFont="1" applyBorder="1" applyAlignment="1" applyProtection="1">
      <alignment vertical="center" wrapText="1"/>
    </xf>
    <xf numFmtId="44" fontId="2" fillId="12" borderId="137" xfId="1" applyFont="1" applyFill="1" applyBorder="1" applyAlignment="1" applyProtection="1">
      <alignment vertical="center" wrapText="1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34" fillId="18" borderId="0" xfId="3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left" vertical="top" wrapText="1"/>
      <protection locked="0"/>
    </xf>
    <xf numFmtId="14" fontId="7" fillId="7" borderId="12" xfId="0" applyNumberFormat="1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168" fontId="7" fillId="7" borderId="130" xfId="1" applyNumberFormat="1" applyFont="1" applyFill="1" applyBorder="1" applyAlignment="1" applyProtection="1">
      <alignment horizontal="center" vertical="top" wrapText="1"/>
      <protection locked="0"/>
    </xf>
    <xf numFmtId="168" fontId="7" fillId="7" borderId="25" xfId="1" applyNumberFormat="1" applyFont="1" applyFill="1" applyBorder="1" applyAlignment="1" applyProtection="1">
      <alignment horizontal="center" vertical="top" wrapText="1"/>
      <protection locked="0"/>
    </xf>
    <xf numFmtId="0" fontId="7" fillId="7" borderId="12" xfId="0" applyFont="1" applyFill="1" applyBorder="1" applyAlignment="1" applyProtection="1">
      <alignment vertical="top" wrapText="1"/>
      <protection locked="0"/>
    </xf>
    <xf numFmtId="14" fontId="7" fillId="7" borderId="12" xfId="0" applyNumberFormat="1" applyFont="1" applyFill="1" applyBorder="1" applyAlignment="1" applyProtection="1">
      <alignment vertical="top" wrapText="1"/>
      <protection locked="0"/>
    </xf>
    <xf numFmtId="44" fontId="7" fillId="7" borderId="12" xfId="1" applyFont="1" applyFill="1" applyBorder="1" applyAlignment="1" applyProtection="1">
      <alignment vertical="top" wrapText="1"/>
      <protection locked="0"/>
    </xf>
    <xf numFmtId="44" fontId="7" fillId="7" borderId="1" xfId="1" applyFont="1" applyFill="1" applyBorder="1" applyAlignment="1" applyProtection="1">
      <alignment vertical="top" wrapText="1"/>
      <protection locked="0"/>
    </xf>
    <xf numFmtId="44" fontId="7" fillId="7" borderId="12" xfId="1" applyFont="1" applyFill="1" applyBorder="1" applyAlignment="1" applyProtection="1">
      <alignment wrapText="1"/>
      <protection locked="0"/>
    </xf>
    <xf numFmtId="44" fontId="7" fillId="7" borderId="1" xfId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0" fillId="13" borderId="0" xfId="0" applyFill="1" applyProtection="1"/>
    <xf numFmtId="0" fontId="0" fillId="13" borderId="20" xfId="0" applyFill="1" applyBorder="1" applyProtection="1"/>
    <xf numFmtId="0" fontId="2" fillId="13" borderId="2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wrapText="1"/>
    </xf>
    <xf numFmtId="0" fontId="7" fillId="13" borderId="0" xfId="0" applyFont="1" applyFill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9" xfId="0" applyBorder="1" applyProtection="1"/>
    <xf numFmtId="164" fontId="13" fillId="0" borderId="17" xfId="0" applyNumberFormat="1" applyFont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0" borderId="24" xfId="0" applyBorder="1" applyProtection="1"/>
    <xf numFmtId="0" fontId="8" fillId="0" borderId="14" xfId="0" applyFont="1" applyBorder="1" applyAlignment="1" applyProtection="1">
      <alignment horizontal="center" vertical="center" wrapText="1"/>
    </xf>
    <xf numFmtId="164" fontId="12" fillId="0" borderId="17" xfId="0" applyNumberFormat="1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 wrapText="1"/>
    </xf>
    <xf numFmtId="44" fontId="7" fillId="6" borderId="1" xfId="1" applyFont="1" applyFill="1" applyBorder="1" applyAlignment="1" applyProtection="1">
      <alignment horizontal="center" vertical="center"/>
    </xf>
    <xf numFmtId="0" fontId="8" fillId="6" borderId="23" xfId="0" applyFont="1" applyFill="1" applyBorder="1" applyAlignment="1" applyProtection="1">
      <alignment vertical="center" wrapText="1"/>
    </xf>
    <xf numFmtId="44" fontId="7" fillId="6" borderId="25" xfId="1" applyFont="1" applyFill="1" applyBorder="1" applyAlignment="1" applyProtection="1">
      <alignment horizontal="center" vertical="center"/>
    </xf>
    <xf numFmtId="44" fontId="7" fillId="6" borderId="133" xfId="1" applyFont="1" applyFill="1" applyBorder="1" applyAlignment="1" applyProtection="1">
      <alignment horizontal="center" vertical="center"/>
    </xf>
    <xf numFmtId="164" fontId="13" fillId="0" borderId="61" xfId="0" applyNumberFormat="1" applyFont="1" applyBorder="1" applyAlignment="1" applyProtection="1">
      <alignment horizontal="center"/>
    </xf>
    <xf numFmtId="0" fontId="7" fillId="0" borderId="55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13" fillId="0" borderId="5" xfId="0" applyNumberFormat="1" applyFont="1" applyBorder="1" applyAlignment="1" applyProtection="1">
      <alignment horizontal="center"/>
    </xf>
    <xf numFmtId="17" fontId="9" fillId="9" borderId="1" xfId="0" applyNumberFormat="1" applyFont="1" applyFill="1" applyBorder="1" applyAlignment="1" applyProtection="1">
      <alignment horizontal="center" vertical="center" wrapText="1"/>
    </xf>
    <xf numFmtId="44" fontId="8" fillId="6" borderId="133" xfId="1" applyFont="1" applyFill="1" applyBorder="1" applyAlignment="1" applyProtection="1">
      <alignment horizontal="center" vertical="center"/>
    </xf>
    <xf numFmtId="164" fontId="13" fillId="0" borderId="7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vertical="center" wrapText="1"/>
    </xf>
    <xf numFmtId="0" fontId="0" fillId="0" borderId="9" xfId="0" applyBorder="1" applyProtection="1"/>
    <xf numFmtId="164" fontId="13" fillId="0" borderId="0" xfId="0" applyNumberFormat="1" applyFont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 vertical="top" wrapText="1"/>
      <protection locked="0"/>
    </xf>
    <xf numFmtId="0" fontId="11" fillId="7" borderId="12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 applyProtection="1">
      <alignment horizontal="center" vertical="top" wrapText="1"/>
      <protection locked="0"/>
    </xf>
    <xf numFmtId="0" fontId="11" fillId="7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7" borderId="133" xfId="0" applyFill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left" wrapText="1"/>
      <protection locked="0"/>
    </xf>
    <xf numFmtId="44" fontId="2" fillId="0" borderId="182" xfId="1" applyFont="1" applyBorder="1" applyProtection="1">
      <protection locked="0"/>
    </xf>
    <xf numFmtId="0" fontId="2" fillId="0" borderId="141" xfId="0" applyFont="1" applyBorder="1" applyAlignment="1">
      <alignment wrapText="1"/>
    </xf>
    <xf numFmtId="44" fontId="20" fillId="0" borderId="143" xfId="1" applyFont="1" applyBorder="1"/>
    <xf numFmtId="0" fontId="2" fillId="0" borderId="189" xfId="0" applyFont="1" applyBorder="1" applyAlignment="1" applyProtection="1">
      <alignment horizontal="left" wrapText="1"/>
      <protection locked="0"/>
    </xf>
    <xf numFmtId="14" fontId="20" fillId="0" borderId="18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190" xfId="0" applyFont="1" applyBorder="1" applyProtection="1">
      <protection locked="0"/>
    </xf>
    <xf numFmtId="14" fontId="0" fillId="0" borderId="191" xfId="0" applyNumberFormat="1" applyFont="1" applyBorder="1" applyProtection="1">
      <protection locked="0"/>
    </xf>
    <xf numFmtId="0" fontId="0" fillId="0" borderId="192" xfId="0" applyFont="1" applyBorder="1" applyAlignment="1" applyProtection="1">
      <alignment wrapText="1"/>
      <protection locked="0"/>
    </xf>
    <xf numFmtId="44" fontId="1" fillId="0" borderId="193" xfId="1" applyFont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180" xfId="0" applyFont="1" applyBorder="1" applyAlignment="1" applyProtection="1">
      <alignment vertical="center"/>
      <protection locked="0"/>
    </xf>
    <xf numFmtId="14" fontId="20" fillId="0" borderId="181" xfId="0" applyNumberFormat="1" applyFont="1" applyBorder="1" applyAlignment="1" applyProtection="1">
      <alignment vertical="center"/>
    </xf>
    <xf numFmtId="14" fontId="20" fillId="0" borderId="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20" fillId="0" borderId="51" xfId="0" applyFont="1" applyBorder="1" applyAlignment="1" applyProtection="1">
      <alignment vertical="center"/>
      <protection locked="0"/>
    </xf>
    <xf numFmtId="14" fontId="20" fillId="0" borderId="182" xfId="0" applyNumberFormat="1" applyFont="1" applyBorder="1" applyAlignment="1" applyProtection="1">
      <alignment vertical="center"/>
    </xf>
    <xf numFmtId="0" fontId="0" fillId="0" borderId="203" xfId="0" applyBorder="1"/>
    <xf numFmtId="0" fontId="31" fillId="0" borderId="202" xfId="0" applyFont="1" applyBorder="1"/>
    <xf numFmtId="0" fontId="31" fillId="0" borderId="0" xfId="0" applyFont="1" applyBorder="1" applyAlignment="1">
      <alignment wrapText="1"/>
    </xf>
    <xf numFmtId="14" fontId="31" fillId="0" borderId="0" xfId="1" applyNumberFormat="1" applyFont="1" applyBorder="1" applyAlignment="1">
      <alignment wrapText="1"/>
    </xf>
    <xf numFmtId="0" fontId="31" fillId="0" borderId="202" xfId="0" applyFont="1" applyBorder="1" applyAlignment="1">
      <alignment wrapText="1"/>
    </xf>
    <xf numFmtId="0" fontId="28" fillId="0" borderId="204" xfId="0" applyFont="1" applyBorder="1" applyAlignment="1">
      <alignment wrapText="1"/>
    </xf>
    <xf numFmtId="14" fontId="13" fillId="0" borderId="205" xfId="1" applyNumberFormat="1" applyFont="1" applyBorder="1" applyAlignment="1">
      <alignment horizontal="left" wrapText="1"/>
    </xf>
    <xf numFmtId="2" fontId="12" fillId="0" borderId="0" xfId="0" applyNumberFormat="1" applyFont="1" applyProtection="1"/>
    <xf numFmtId="0" fontId="45" fillId="23" borderId="207" xfId="0" applyFont="1" applyFill="1" applyBorder="1" applyAlignment="1" applyProtection="1">
      <alignment vertical="center" wrapText="1"/>
    </xf>
    <xf numFmtId="44" fontId="45" fillId="23" borderId="208" xfId="0" applyNumberFormat="1" applyFont="1" applyFill="1" applyBorder="1" applyAlignment="1" applyProtection="1">
      <alignment vertical="center"/>
    </xf>
    <xf numFmtId="44" fontId="20" fillId="0" borderId="187" xfId="0" applyNumberFormat="1" applyFont="1" applyBorder="1" applyAlignment="1" applyProtection="1">
      <alignment horizontal="center" vertical="center"/>
      <protection locked="0"/>
    </xf>
    <xf numFmtId="0" fontId="20" fillId="0" borderId="188" xfId="0" applyFont="1" applyBorder="1" applyAlignment="1" applyProtection="1">
      <alignment horizontal="center" vertical="center"/>
      <protection locked="0"/>
    </xf>
    <xf numFmtId="0" fontId="44" fillId="21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</xf>
    <xf numFmtId="0" fontId="25" fillId="20" borderId="0" xfId="0" applyFont="1" applyFill="1" applyBorder="1" applyAlignment="1" applyProtection="1">
      <alignment horizontal="center" vertical="center"/>
    </xf>
    <xf numFmtId="0" fontId="2" fillId="0" borderId="183" xfId="0" applyFont="1" applyBorder="1" applyAlignment="1" applyProtection="1">
      <alignment horizontal="center" vertical="center" wrapText="1"/>
      <protection locked="0"/>
    </xf>
    <xf numFmtId="0" fontId="2" fillId="0" borderId="184" xfId="0" applyFont="1" applyBorder="1" applyAlignment="1" applyProtection="1">
      <alignment horizontal="center" vertical="center" wrapText="1"/>
      <protection locked="0"/>
    </xf>
    <xf numFmtId="44" fontId="20" fillId="0" borderId="184" xfId="0" applyNumberFormat="1" applyFont="1" applyBorder="1" applyAlignment="1" applyProtection="1">
      <alignment horizontal="center" vertical="center"/>
      <protection locked="0"/>
    </xf>
    <xf numFmtId="0" fontId="20" fillId="0" borderId="185" xfId="0" applyFont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90" xfId="0" applyBorder="1" applyAlignment="1">
      <alignment horizontal="left" vertical="top" wrapText="1"/>
    </xf>
    <xf numFmtId="0" fontId="3" fillId="0" borderId="0" xfId="0" applyFont="1" applyAlignment="1"/>
    <xf numFmtId="0" fontId="15" fillId="0" borderId="0" xfId="0" applyFont="1" applyAlignment="1"/>
    <xf numFmtId="0" fontId="2" fillId="13" borderId="48" xfId="0" applyFont="1" applyFill="1" applyBorder="1" applyAlignment="1">
      <alignment horizontal="left" vertical="center" wrapText="1"/>
    </xf>
    <xf numFmtId="0" fontId="2" fillId="13" borderId="49" xfId="0" applyFont="1" applyFill="1" applyBorder="1" applyAlignment="1">
      <alignment horizontal="left" vertical="center" wrapText="1"/>
    </xf>
    <xf numFmtId="0" fontId="2" fillId="8" borderId="58" xfId="0" applyFont="1" applyFill="1" applyBorder="1" applyAlignment="1">
      <alignment horizontal="left" vertical="center" wrapText="1"/>
    </xf>
    <xf numFmtId="0" fontId="2" fillId="8" borderId="59" xfId="0" applyFont="1" applyFill="1" applyBorder="1" applyAlignment="1">
      <alignment horizontal="left" vertical="center" wrapText="1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49" fontId="24" fillId="0" borderId="66" xfId="0" applyNumberFormat="1" applyFont="1" applyBorder="1" applyAlignment="1" applyProtection="1">
      <alignment horizontal="left" vertical="center" wrapText="1"/>
      <protection locked="0"/>
    </xf>
    <xf numFmtId="49" fontId="24" fillId="0" borderId="67" xfId="0" applyNumberFormat="1" applyFont="1" applyBorder="1" applyAlignment="1" applyProtection="1">
      <alignment horizontal="left" vertical="center" wrapText="1"/>
      <protection locked="0"/>
    </xf>
    <xf numFmtId="49" fontId="24" fillId="0" borderId="72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11" fillId="7" borderId="118" xfId="0" applyFont="1" applyFill="1" applyBorder="1" applyAlignment="1">
      <alignment horizontal="left" wrapText="1"/>
    </xf>
    <xf numFmtId="0" fontId="11" fillId="7" borderId="119" xfId="0" applyFont="1" applyFill="1" applyBorder="1" applyAlignment="1">
      <alignment horizontal="left" wrapText="1"/>
    </xf>
    <xf numFmtId="0" fontId="11" fillId="7" borderId="120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left" wrapText="1"/>
    </xf>
    <xf numFmtId="0" fontId="2" fillId="13" borderId="121" xfId="0" applyFont="1" applyFill="1" applyBorder="1" applyAlignment="1">
      <alignment horizontal="left" vertical="center" wrapText="1"/>
    </xf>
    <xf numFmtId="0" fontId="11" fillId="7" borderId="123" xfId="0" applyFont="1" applyFill="1" applyBorder="1" applyAlignment="1">
      <alignment horizontal="left" wrapText="1"/>
    </xf>
    <xf numFmtId="0" fontId="11" fillId="7" borderId="117" xfId="0" applyFont="1" applyFill="1" applyBorder="1" applyAlignment="1">
      <alignment horizontal="left" wrapText="1"/>
    </xf>
    <xf numFmtId="0" fontId="11" fillId="7" borderId="138" xfId="0" applyFont="1" applyFill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11" fillId="7" borderId="124" xfId="0" applyFont="1" applyFill="1" applyBorder="1" applyAlignment="1">
      <alignment horizontal="left" wrapText="1"/>
    </xf>
    <xf numFmtId="0" fontId="11" fillId="7" borderId="122" xfId="0" applyFont="1" applyFill="1" applyBorder="1" applyAlignment="1">
      <alignment horizontal="left" wrapText="1"/>
    </xf>
    <xf numFmtId="0" fontId="11" fillId="7" borderId="139" xfId="0" applyFont="1" applyFill="1" applyBorder="1" applyAlignment="1">
      <alignment horizontal="left" wrapText="1"/>
    </xf>
    <xf numFmtId="0" fontId="2" fillId="0" borderId="186" xfId="0" applyFont="1" applyBorder="1" applyAlignment="1" applyProtection="1">
      <alignment horizontal="center" vertical="center"/>
      <protection locked="0"/>
    </xf>
    <xf numFmtId="0" fontId="2" fillId="0" borderId="187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11" fillId="0" borderId="125" xfId="0" applyFont="1" applyFill="1" applyBorder="1" applyAlignment="1">
      <alignment horizontal="left" wrapText="1"/>
    </xf>
    <xf numFmtId="0" fontId="11" fillId="0" borderId="126" xfId="0" applyFont="1" applyFill="1" applyBorder="1" applyAlignment="1">
      <alignment horizontal="left" wrapText="1"/>
    </xf>
    <xf numFmtId="0" fontId="11" fillId="0" borderId="14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182" xfId="0" applyFont="1" applyFill="1" applyBorder="1" applyAlignment="1">
      <alignment horizontal="left" wrapText="1"/>
    </xf>
    <xf numFmtId="0" fontId="11" fillId="0" borderId="141" xfId="0" applyFont="1" applyFill="1" applyBorder="1" applyAlignment="1">
      <alignment horizontal="left" wrapText="1"/>
    </xf>
    <xf numFmtId="0" fontId="11" fillId="0" borderId="142" xfId="0" applyFont="1" applyFill="1" applyBorder="1" applyAlignment="1">
      <alignment horizontal="left" wrapText="1"/>
    </xf>
    <xf numFmtId="0" fontId="11" fillId="0" borderId="143" xfId="0" applyFont="1" applyFill="1" applyBorder="1" applyAlignment="1">
      <alignment horizontal="left" wrapText="1"/>
    </xf>
    <xf numFmtId="0" fontId="11" fillId="0" borderId="124" xfId="0" applyFont="1" applyFill="1" applyBorder="1" applyAlignment="1">
      <alignment horizontal="left" wrapText="1"/>
    </xf>
    <xf numFmtId="0" fontId="11" fillId="0" borderId="122" xfId="0" applyFont="1" applyFill="1" applyBorder="1" applyAlignment="1">
      <alignment horizontal="left" wrapText="1"/>
    </xf>
    <xf numFmtId="0" fontId="11" fillId="0" borderId="139" xfId="0" applyFont="1" applyFill="1" applyBorder="1" applyAlignment="1">
      <alignment horizontal="left" wrapText="1"/>
    </xf>
    <xf numFmtId="0" fontId="2" fillId="11" borderId="150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top" wrapText="1"/>
    </xf>
    <xf numFmtId="0" fontId="2" fillId="0" borderId="86" xfId="0" applyFont="1" applyFill="1" applyBorder="1" applyAlignment="1">
      <alignment horizontal="left" vertical="top" wrapText="1"/>
    </xf>
    <xf numFmtId="0" fontId="2" fillId="0" borderId="87" xfId="0" applyFont="1" applyFill="1" applyBorder="1" applyAlignment="1">
      <alignment horizontal="left" vertical="top" wrapText="1"/>
    </xf>
    <xf numFmtId="0" fontId="2" fillId="11" borderId="144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11" fillId="7" borderId="145" xfId="0" applyFont="1" applyFill="1" applyBorder="1" applyAlignment="1">
      <alignment horizontal="left" wrapText="1"/>
    </xf>
    <xf numFmtId="0" fontId="11" fillId="0" borderId="148" xfId="0" applyFont="1" applyFill="1" applyBorder="1" applyAlignment="1">
      <alignment horizontal="left" wrapText="1"/>
    </xf>
    <xf numFmtId="0" fontId="11" fillId="0" borderId="149" xfId="0" applyFont="1" applyFill="1" applyBorder="1" applyAlignment="1">
      <alignment horizontal="left" wrapText="1"/>
    </xf>
    <xf numFmtId="0" fontId="11" fillId="7" borderId="199" xfId="0" applyFont="1" applyFill="1" applyBorder="1" applyAlignment="1">
      <alignment horizontal="left" wrapText="1"/>
    </xf>
    <xf numFmtId="0" fontId="11" fillId="7" borderId="200" xfId="0" applyFont="1" applyFill="1" applyBorder="1" applyAlignment="1">
      <alignment horizontal="left" wrapText="1"/>
    </xf>
    <xf numFmtId="0" fontId="11" fillId="7" borderId="201" xfId="0" applyFont="1" applyFill="1" applyBorder="1" applyAlignment="1">
      <alignment horizontal="left" wrapText="1"/>
    </xf>
    <xf numFmtId="0" fontId="11" fillId="0" borderId="171" xfId="0" applyFont="1" applyFill="1" applyBorder="1" applyAlignment="1">
      <alignment horizontal="left" wrapText="1"/>
    </xf>
    <xf numFmtId="0" fontId="11" fillId="0" borderId="172" xfId="0" applyFont="1" applyFill="1" applyBorder="1" applyAlignment="1">
      <alignment horizontal="left" wrapText="1"/>
    </xf>
    <xf numFmtId="0" fontId="11" fillId="0" borderId="173" xfId="0" applyFont="1" applyFill="1" applyBorder="1" applyAlignment="1">
      <alignment horizontal="left" wrapText="1"/>
    </xf>
    <xf numFmtId="0" fontId="11" fillId="0" borderId="72" xfId="0" applyFont="1" applyFill="1" applyBorder="1" applyAlignment="1">
      <alignment horizontal="left" wrapText="1"/>
    </xf>
    <xf numFmtId="0" fontId="11" fillId="0" borderId="174" xfId="0" applyFont="1" applyFill="1" applyBorder="1" applyAlignment="1">
      <alignment horizontal="left" wrapText="1"/>
    </xf>
    <xf numFmtId="0" fontId="11" fillId="0" borderId="69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175" xfId="0" applyFont="1" applyFill="1" applyBorder="1" applyAlignment="1">
      <alignment horizontal="left" wrapText="1"/>
    </xf>
    <xf numFmtId="0" fontId="2" fillId="11" borderId="147" xfId="0" applyFont="1" applyFill="1" applyBorder="1" applyAlignment="1">
      <alignment horizontal="left" wrapText="1"/>
    </xf>
    <xf numFmtId="0" fontId="2" fillId="11" borderId="154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11" fillId="7" borderId="194" xfId="0" applyFont="1" applyFill="1" applyBorder="1" applyAlignment="1">
      <alignment horizontal="left" wrapText="1"/>
    </xf>
    <xf numFmtId="0" fontId="11" fillId="7" borderId="195" xfId="0" applyFont="1" applyFill="1" applyBorder="1" applyAlignment="1">
      <alignment horizontal="left" wrapText="1"/>
    </xf>
    <xf numFmtId="0" fontId="11" fillId="7" borderId="196" xfId="0" applyFont="1" applyFill="1" applyBorder="1" applyAlignment="1">
      <alignment horizontal="left" wrapText="1"/>
    </xf>
    <xf numFmtId="0" fontId="11" fillId="7" borderId="197" xfId="0" applyFont="1" applyFill="1" applyBorder="1" applyAlignment="1">
      <alignment horizontal="left" vertical="center" wrapText="1"/>
    </xf>
    <xf numFmtId="0" fontId="11" fillId="7" borderId="122" xfId="0" applyFont="1" applyFill="1" applyBorder="1" applyAlignment="1">
      <alignment horizontal="left" vertical="center" wrapText="1"/>
    </xf>
    <xf numFmtId="0" fontId="11" fillId="7" borderId="198" xfId="0" applyFont="1" applyFill="1" applyBorder="1" applyAlignment="1">
      <alignment horizontal="left" vertical="center" wrapText="1"/>
    </xf>
    <xf numFmtId="0" fontId="11" fillId="7" borderId="197" xfId="0" applyFont="1" applyFill="1" applyBorder="1" applyAlignment="1">
      <alignment horizontal="left" wrapText="1"/>
    </xf>
    <xf numFmtId="0" fontId="11" fillId="7" borderId="198" xfId="0" applyFont="1" applyFill="1" applyBorder="1" applyAlignment="1">
      <alignment horizontal="left" wrapText="1"/>
    </xf>
    <xf numFmtId="49" fontId="24" fillId="0" borderId="70" xfId="0" applyNumberFormat="1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29" fillId="13" borderId="14" xfId="0" applyFont="1" applyFill="1" applyBorder="1" applyAlignment="1">
      <alignment horizontal="center" vertical="center" wrapText="1"/>
    </xf>
    <xf numFmtId="0" fontId="29" fillId="13" borderId="93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29" fillId="0" borderId="9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91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center" vertical="center" wrapText="1"/>
    </xf>
    <xf numFmtId="0" fontId="3" fillId="22" borderId="206" xfId="0" applyFont="1" applyFill="1" applyBorder="1" applyAlignment="1" applyProtection="1">
      <alignment horizontal="center" vertical="center" wrapText="1"/>
    </xf>
    <xf numFmtId="0" fontId="39" fillId="19" borderId="0" xfId="0" applyFont="1" applyFill="1" applyAlignment="1" applyProtection="1">
      <alignment horizontal="center" vertical="center"/>
    </xf>
    <xf numFmtId="0" fontId="34" fillId="16" borderId="0" xfId="3" applyFont="1" applyFill="1" applyAlignment="1" applyProtection="1">
      <alignment horizontal="center" vertical="center" wrapText="1"/>
      <protection locked="0"/>
    </xf>
    <xf numFmtId="0" fontId="34" fillId="2" borderId="0" xfId="3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8" fillId="8" borderId="20" xfId="0" applyFont="1" applyFill="1" applyBorder="1" applyAlignment="1" applyProtection="1">
      <alignment horizontal="left" vertical="center" wrapText="1"/>
    </xf>
    <xf numFmtId="0" fontId="8" fillId="8" borderId="21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9" fillId="0" borderId="10" xfId="0" applyFont="1" applyBorder="1" applyAlignment="1" applyProtection="1">
      <alignment horizontal="left" vertical="top" wrapText="1"/>
    </xf>
    <xf numFmtId="0" fontId="19" fillId="0" borderId="13" xfId="0" applyFont="1" applyBorder="1" applyAlignment="1" applyProtection="1">
      <alignment horizontal="left" vertical="top" wrapText="1"/>
    </xf>
    <xf numFmtId="0" fontId="19" fillId="0" borderId="11" xfId="0" applyFont="1" applyBorder="1" applyAlignment="1" applyProtection="1">
      <alignment horizontal="left" vertical="top" wrapText="1"/>
    </xf>
    <xf numFmtId="0" fontId="25" fillId="5" borderId="0" xfId="0" applyFont="1" applyFill="1" applyAlignment="1" applyProtection="1">
      <alignment horizontal="left" vertical="center"/>
    </xf>
    <xf numFmtId="0" fontId="9" fillId="9" borderId="14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3" fillId="17" borderId="0" xfId="0" applyFont="1" applyFill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11" fillId="7" borderId="130" xfId="0" applyFont="1" applyFill="1" applyBorder="1" applyAlignment="1" applyProtection="1">
      <alignment vertical="top" wrapText="1"/>
      <protection locked="0"/>
    </xf>
    <xf numFmtId="0" fontId="11" fillId="7" borderId="131" xfId="0" applyFont="1" applyFill="1" applyBorder="1" applyAlignment="1" applyProtection="1">
      <alignment vertical="top" wrapText="1"/>
      <protection locked="0"/>
    </xf>
    <xf numFmtId="0" fontId="11" fillId="7" borderId="25" xfId="0" applyFont="1" applyFill="1" applyBorder="1" applyAlignment="1" applyProtection="1">
      <alignment vertical="top" wrapText="1"/>
      <protection locked="0"/>
    </xf>
    <xf numFmtId="0" fontId="11" fillId="7" borderId="23" xfId="0" applyFont="1" applyFill="1" applyBorder="1" applyAlignment="1" applyProtection="1">
      <alignment vertical="top" wrapText="1"/>
      <protection locked="0"/>
    </xf>
    <xf numFmtId="0" fontId="25" fillId="16" borderId="0" xfId="0" applyFont="1" applyFill="1" applyAlignment="1" applyProtection="1">
      <alignment horizontal="left" vertical="center"/>
    </xf>
    <xf numFmtId="0" fontId="25" fillId="18" borderId="0" xfId="0" applyFont="1" applyFill="1" applyAlignment="1" applyProtection="1">
      <alignment horizontal="left" vertical="center"/>
    </xf>
    <xf numFmtId="0" fontId="0" fillId="0" borderId="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17" borderId="10" xfId="0" applyFill="1" applyBorder="1" applyAlignment="1" applyProtection="1">
      <alignment horizontal="center" vertical="center"/>
    </xf>
    <xf numFmtId="0" fontId="0" fillId="17" borderId="13" xfId="0" applyFill="1" applyBorder="1" applyAlignment="1" applyProtection="1">
      <alignment horizontal="center" vertical="center"/>
    </xf>
    <xf numFmtId="0" fontId="0" fillId="17" borderId="11" xfId="0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left" wrapText="1"/>
    </xf>
    <xf numFmtId="0" fontId="8" fillId="3" borderId="11" xfId="0" applyFont="1" applyFill="1" applyBorder="1" applyAlignment="1" applyProtection="1">
      <alignment horizontal="left" wrapText="1"/>
    </xf>
    <xf numFmtId="44" fontId="11" fillId="7" borderId="130" xfId="1" applyFont="1" applyFill="1" applyBorder="1" applyAlignment="1" applyProtection="1">
      <alignment horizontal="left" vertical="top" wrapText="1"/>
      <protection locked="0"/>
    </xf>
    <xf numFmtId="44" fontId="11" fillId="7" borderId="131" xfId="1" applyFont="1" applyFill="1" applyBorder="1" applyAlignment="1" applyProtection="1">
      <alignment horizontal="left" vertical="top" wrapText="1"/>
      <protection locked="0"/>
    </xf>
    <xf numFmtId="44" fontId="11" fillId="7" borderId="25" xfId="1" applyFont="1" applyFill="1" applyBorder="1" applyAlignment="1" applyProtection="1">
      <alignment horizontal="left" vertical="top" wrapText="1"/>
      <protection locked="0"/>
    </xf>
    <xf numFmtId="44" fontId="11" fillId="7" borderId="23" xfId="1" applyFont="1" applyFill="1" applyBorder="1" applyAlignment="1" applyProtection="1">
      <alignment horizontal="left" vertical="top" wrapText="1"/>
      <protection locked="0"/>
    </xf>
    <xf numFmtId="44" fontId="7" fillId="7" borderId="25" xfId="1" applyFont="1" applyFill="1" applyBorder="1" applyAlignment="1" applyProtection="1">
      <alignment horizontal="left" vertical="top" wrapText="1"/>
      <protection locked="0"/>
    </xf>
    <xf numFmtId="44" fontId="7" fillId="7" borderId="20" xfId="1" applyFont="1" applyFill="1" applyBorder="1" applyAlignment="1" applyProtection="1">
      <alignment horizontal="left" vertical="top" wrapText="1"/>
      <protection locked="0"/>
    </xf>
    <xf numFmtId="44" fontId="7" fillId="7" borderId="23" xfId="1" applyFont="1" applyFill="1" applyBorder="1" applyAlignment="1" applyProtection="1">
      <alignment horizontal="left" vertical="top" wrapText="1"/>
      <protection locked="0"/>
    </xf>
    <xf numFmtId="44" fontId="7" fillId="7" borderId="130" xfId="1" applyFont="1" applyFill="1" applyBorder="1" applyAlignment="1" applyProtection="1">
      <alignment horizontal="left" vertical="top" wrapText="1"/>
      <protection locked="0"/>
    </xf>
    <xf numFmtId="44" fontId="7" fillId="7" borderId="59" xfId="1" applyFont="1" applyFill="1" applyBorder="1" applyAlignment="1" applyProtection="1">
      <alignment horizontal="left" vertical="top" wrapText="1"/>
      <protection locked="0"/>
    </xf>
    <xf numFmtId="44" fontId="7" fillId="7" borderId="131" xfId="1" applyFont="1" applyFill="1" applyBorder="1" applyAlignment="1" applyProtection="1">
      <alignment horizontal="left" vertical="top" wrapText="1"/>
      <protection locked="0"/>
    </xf>
    <xf numFmtId="44" fontId="7" fillId="0" borderId="132" xfId="1" applyFont="1" applyBorder="1" applyAlignment="1" applyProtection="1">
      <alignment horizontal="center" vertical="top" wrapText="1"/>
    </xf>
    <xf numFmtId="44" fontId="7" fillId="0" borderId="93" xfId="1" applyFont="1" applyBorder="1" applyAlignment="1" applyProtection="1">
      <alignment horizontal="center" vertical="top" wrapText="1"/>
    </xf>
    <xf numFmtId="44" fontId="7" fillId="0" borderId="12" xfId="1" applyFont="1" applyBorder="1" applyAlignment="1" applyProtection="1">
      <alignment horizontal="center" vertical="top" wrapText="1"/>
    </xf>
    <xf numFmtId="44" fontId="7" fillId="0" borderId="132" xfId="1" applyFont="1" applyBorder="1" applyAlignment="1" applyProtection="1">
      <alignment horizontal="center" wrapText="1"/>
    </xf>
    <xf numFmtId="44" fontId="7" fillId="0" borderId="93" xfId="1" applyFont="1" applyBorder="1" applyAlignment="1" applyProtection="1">
      <alignment horizontal="center" wrapText="1"/>
    </xf>
    <xf numFmtId="44" fontId="7" fillId="0" borderId="12" xfId="1" applyFont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13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136" xfId="0" applyFont="1" applyBorder="1" applyAlignment="1" applyProtection="1">
      <alignment horizontal="center" vertical="center" wrapText="1"/>
    </xf>
    <xf numFmtId="0" fontId="0" fillId="0" borderId="96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97" xfId="0" applyFont="1" applyBorder="1" applyAlignment="1" applyProtection="1">
      <alignment horizontal="center" vertical="center" wrapText="1"/>
    </xf>
    <xf numFmtId="44" fontId="0" fillId="0" borderId="25" xfId="1" applyFont="1" applyBorder="1" applyAlignment="1" applyProtection="1">
      <alignment horizontal="center" vertical="center" wrapText="1"/>
    </xf>
    <xf numFmtId="44" fontId="0" fillId="0" borderId="20" xfId="1" applyFont="1" applyBorder="1" applyAlignment="1" applyProtection="1">
      <alignment horizontal="center" vertical="center" wrapText="1"/>
    </xf>
    <xf numFmtId="44" fontId="0" fillId="0" borderId="23" xfId="1" applyFont="1" applyBorder="1" applyAlignment="1" applyProtection="1">
      <alignment horizontal="center" vertical="center" wrapText="1"/>
    </xf>
    <xf numFmtId="168" fontId="0" fillId="0" borderId="135" xfId="1" applyNumberFormat="1" applyFont="1" applyBorder="1" applyAlignment="1" applyProtection="1">
      <alignment horizontal="center" vertical="top" wrapText="1"/>
    </xf>
    <xf numFmtId="168" fontId="0" fillId="0" borderId="22" xfId="1" applyNumberFormat="1" applyFont="1" applyBorder="1" applyAlignment="1" applyProtection="1">
      <alignment horizontal="center" vertical="top" wrapText="1"/>
    </xf>
    <xf numFmtId="168" fontId="0" fillId="0" borderId="136" xfId="1" applyNumberFormat="1" applyFont="1" applyBorder="1" applyAlignment="1" applyProtection="1">
      <alignment horizontal="center" vertical="top" wrapText="1"/>
    </xf>
    <xf numFmtId="168" fontId="0" fillId="0" borderId="96" xfId="1" applyNumberFormat="1" applyFont="1" applyBorder="1" applyAlignment="1" applyProtection="1">
      <alignment horizontal="center" vertical="top" wrapText="1"/>
    </xf>
    <xf numFmtId="168" fontId="0" fillId="0" borderId="24" xfId="1" applyNumberFormat="1" applyFont="1" applyBorder="1" applyAlignment="1" applyProtection="1">
      <alignment horizontal="center" vertical="top" wrapText="1"/>
    </xf>
    <xf numFmtId="168" fontId="0" fillId="0" borderId="97" xfId="1" applyNumberFormat="1" applyFont="1" applyBorder="1" applyAlignment="1" applyProtection="1">
      <alignment horizontal="center" vertical="top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2">
    <dxf>
      <fill>
        <patternFill>
          <bgColor rgb="FFFFC5C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5"/>
  <sheetViews>
    <sheetView zoomScale="80" zoomScaleNormal="80" workbookViewId="0">
      <selection activeCell="I11" sqref="I11"/>
    </sheetView>
  </sheetViews>
  <sheetFormatPr baseColWidth="10" defaultRowHeight="14.5" x14ac:dyDescent="0.35"/>
  <cols>
    <col min="1" max="1" width="3" customWidth="1"/>
    <col min="2" max="2" width="3.75" customWidth="1"/>
    <col min="3" max="3" width="32.5" customWidth="1"/>
    <col min="4" max="5" width="19.33203125" customWidth="1"/>
    <col min="6" max="6" width="7.58203125" customWidth="1"/>
    <col min="7" max="7" width="18.83203125" bestFit="1" customWidth="1"/>
    <col min="8" max="8" width="7" style="16" customWidth="1"/>
    <col min="9" max="9" width="27.5" customWidth="1"/>
    <col min="10" max="10" width="13.83203125" customWidth="1"/>
    <col min="11" max="11" width="15" customWidth="1"/>
    <col min="12" max="12" width="4" customWidth="1"/>
    <col min="13" max="13" width="51.5" customWidth="1"/>
  </cols>
  <sheetData>
    <row r="1" spans="2:13" ht="24" customHeight="1" x14ac:dyDescent="0.4">
      <c r="C1" s="15" t="s">
        <v>15</v>
      </c>
      <c r="D1" s="365" t="s">
        <v>16</v>
      </c>
      <c r="E1" s="365"/>
      <c r="F1" s="366"/>
      <c r="G1" s="366"/>
      <c r="I1" s="17" t="s">
        <v>17</v>
      </c>
      <c r="J1" s="17" t="s">
        <v>18</v>
      </c>
      <c r="K1" s="18"/>
      <c r="L1" s="18"/>
    </row>
    <row r="2" spans="2:13" ht="15.5" x14ac:dyDescent="0.35">
      <c r="C2" s="19" t="s">
        <v>19</v>
      </c>
      <c r="I2" s="17" t="s">
        <v>20</v>
      </c>
      <c r="J2" s="20" t="str">
        <f>D16</f>
        <v>2021-xxxx</v>
      </c>
      <c r="K2" s="18"/>
      <c r="L2" s="18"/>
    </row>
    <row r="3" spans="2:13" ht="15.5" x14ac:dyDescent="0.35">
      <c r="C3" s="21" t="s">
        <v>186</v>
      </c>
      <c r="I3" s="17"/>
      <c r="J3" s="17"/>
      <c r="K3" s="18"/>
      <c r="L3" s="18"/>
    </row>
    <row r="4" spans="2:13" ht="15.5" x14ac:dyDescent="0.35">
      <c r="C4" s="21"/>
      <c r="I4" s="17"/>
      <c r="J4" s="17"/>
      <c r="K4" s="18"/>
      <c r="L4" s="18"/>
    </row>
    <row r="5" spans="2:13" s="27" customFormat="1" ht="18" x14ac:dyDescent="0.4">
      <c r="B5" s="22"/>
      <c r="C5" s="23" t="s">
        <v>21</v>
      </c>
      <c r="D5" s="22"/>
      <c r="E5" s="22"/>
      <c r="F5" s="22"/>
      <c r="G5" s="22"/>
      <c r="H5" s="24"/>
      <c r="I5" s="25"/>
      <c r="J5" s="26"/>
      <c r="K5" s="22"/>
      <c r="L5" s="22"/>
      <c r="M5" s="22"/>
    </row>
    <row r="6" spans="2:13" ht="28.5" customHeight="1" x14ac:dyDescent="0.35">
      <c r="C6" s="21"/>
      <c r="I6" s="17"/>
      <c r="J6" s="17"/>
      <c r="K6" s="18"/>
      <c r="L6" s="18"/>
    </row>
    <row r="7" spans="2:13" ht="28.5" customHeight="1" thickBot="1" x14ac:dyDescent="0.4">
      <c r="C7" s="356" t="s">
        <v>180</v>
      </c>
      <c r="D7" s="356"/>
      <c r="F7" s="357" t="s">
        <v>183</v>
      </c>
      <c r="G7" s="357"/>
      <c r="H7" s="357"/>
      <c r="I7" s="357"/>
      <c r="J7" s="17"/>
      <c r="K7" s="18"/>
      <c r="L7" s="18"/>
    </row>
    <row r="8" spans="2:13" s="336" customFormat="1" ht="25" customHeight="1" x14ac:dyDescent="0.3">
      <c r="C8" s="337" t="s">
        <v>179</v>
      </c>
      <c r="D8" s="338" t="str">
        <f>INTERN_Detailberechnung!C5</f>
        <v>xxx</v>
      </c>
      <c r="E8" s="339"/>
      <c r="F8" s="358" t="s">
        <v>185</v>
      </c>
      <c r="G8" s="359"/>
      <c r="H8" s="360" t="str">
        <f>IF('Angaben für Freischaffende'!C31="","kein Anspruch",IF('Angaben für Freischaffende'!C32="","kein Anspruch",IF('Angaben für Freischaffende'!C33="","kein Anspruch",IF('Angaben für Freischaffende'!C34="","kein Anspruch","Anspruch gegeben"))))</f>
        <v>kein Anspruch</v>
      </c>
      <c r="I8" s="361"/>
      <c r="J8" s="340"/>
      <c r="K8" s="340"/>
      <c r="L8" s="340"/>
    </row>
    <row r="9" spans="2:13" s="336" customFormat="1" ht="25" customHeight="1" thickBot="1" x14ac:dyDescent="0.35">
      <c r="C9" s="341" t="s">
        <v>22</v>
      </c>
      <c r="D9" s="342" t="str">
        <f>INTERN_Detailberechnung!C6</f>
        <v>yyy</v>
      </c>
      <c r="E9" s="339"/>
      <c r="F9" s="393" t="s">
        <v>184</v>
      </c>
      <c r="G9" s="394"/>
      <c r="H9" s="353">
        <f>ÜBERSICHT!$C$30</f>
        <v>0</v>
      </c>
      <c r="I9" s="354"/>
      <c r="J9" s="340"/>
      <c r="K9" s="340"/>
      <c r="L9" s="340"/>
    </row>
    <row r="10" spans="2:13" s="27" customFormat="1" ht="28.5" x14ac:dyDescent="0.35">
      <c r="C10" s="325" t="s">
        <v>23</v>
      </c>
      <c r="D10" s="326">
        <v>0</v>
      </c>
      <c r="E10" s="30"/>
      <c r="H10" s="28"/>
      <c r="I10" s="29"/>
      <c r="J10" s="29"/>
      <c r="K10" s="29"/>
      <c r="L10" s="29"/>
    </row>
    <row r="11" spans="2:13" s="27" customFormat="1" ht="29" thickBot="1" x14ac:dyDescent="0.4">
      <c r="C11" s="327" t="s">
        <v>24</v>
      </c>
      <c r="D11" s="328">
        <f>'INTERN_Übersicht WAS'!C6</f>
        <v>0</v>
      </c>
      <c r="E11" s="31"/>
      <c r="H11" s="28"/>
      <c r="I11" s="29"/>
      <c r="J11" s="29"/>
      <c r="K11" s="29"/>
      <c r="L11" s="29"/>
    </row>
    <row r="12" spans="2:13" s="27" customFormat="1" x14ac:dyDescent="0.35">
      <c r="C12" s="329"/>
      <c r="D12" s="330"/>
      <c r="E12" s="32"/>
      <c r="H12" s="28"/>
      <c r="I12" s="29"/>
      <c r="J12" s="29"/>
      <c r="K12" s="29"/>
      <c r="L12" s="29"/>
    </row>
    <row r="13" spans="2:13" s="27" customFormat="1" x14ac:dyDescent="0.35">
      <c r="C13" s="331"/>
      <c r="D13" s="32"/>
      <c r="E13" s="32"/>
      <c r="H13" s="28"/>
      <c r="I13" s="29"/>
      <c r="J13" s="29"/>
      <c r="K13" s="29"/>
      <c r="L13" s="29"/>
    </row>
    <row r="14" spans="2:13" s="27" customFormat="1" ht="39" customHeight="1" thickBot="1" x14ac:dyDescent="0.4">
      <c r="C14" s="355" t="s">
        <v>25</v>
      </c>
      <c r="D14" s="355"/>
      <c r="E14" s="33"/>
      <c r="H14" s="28"/>
      <c r="I14" s="29"/>
      <c r="J14" s="29"/>
      <c r="K14" s="29"/>
      <c r="L14" s="29"/>
    </row>
    <row r="15" spans="2:13" s="27" customFormat="1" ht="20.149999999999999" customHeight="1" x14ac:dyDescent="0.35">
      <c r="C15" s="332" t="s">
        <v>26</v>
      </c>
      <c r="D15" s="333" t="s">
        <v>27</v>
      </c>
      <c r="E15" s="33"/>
      <c r="H15" s="28"/>
      <c r="I15" s="29"/>
      <c r="J15" s="29"/>
      <c r="K15" s="29"/>
      <c r="L15" s="29"/>
    </row>
    <row r="16" spans="2:13" s="27" customFormat="1" ht="20.149999999999999" customHeight="1" thickBot="1" x14ac:dyDescent="0.4">
      <c r="C16" s="334" t="s">
        <v>28</v>
      </c>
      <c r="D16" s="335" t="s">
        <v>29</v>
      </c>
      <c r="E16" s="34"/>
      <c r="H16" s="28"/>
      <c r="I16" s="29"/>
      <c r="J16" s="29"/>
      <c r="K16" s="29"/>
      <c r="L16" s="29"/>
    </row>
    <row r="17" spans="2:13" s="27" customFormat="1" ht="30" customHeight="1" x14ac:dyDescent="0.35">
      <c r="C17" s="36"/>
      <c r="D17" s="35"/>
      <c r="E17" s="35"/>
      <c r="H17" s="28"/>
      <c r="I17" s="29"/>
      <c r="J17" s="29"/>
      <c r="K17" s="29"/>
      <c r="L17" s="29"/>
    </row>
    <row r="18" spans="2:13" s="27" customFormat="1" ht="18" x14ac:dyDescent="0.4">
      <c r="B18" s="22"/>
      <c r="C18" s="23" t="s">
        <v>30</v>
      </c>
      <c r="D18" s="22"/>
      <c r="E18" s="22"/>
      <c r="F18" s="22"/>
      <c r="G18" s="22"/>
      <c r="H18" s="24"/>
      <c r="I18" s="25"/>
      <c r="J18" s="26"/>
      <c r="K18" s="22"/>
      <c r="L18" s="22"/>
      <c r="M18" s="22"/>
    </row>
    <row r="19" spans="2:13" ht="15" thickBot="1" x14ac:dyDescent="0.4"/>
    <row r="20" spans="2:13" ht="23.25" customHeight="1" x14ac:dyDescent="0.35">
      <c r="C20" s="219" t="s">
        <v>31</v>
      </c>
      <c r="D20" s="226" t="s">
        <v>32</v>
      </c>
      <c r="E20" s="227" t="s">
        <v>33</v>
      </c>
      <c r="F20" s="4"/>
      <c r="G20" s="37" t="s">
        <v>34</v>
      </c>
      <c r="H20" s="38"/>
      <c r="I20" s="39"/>
      <c r="J20" s="39"/>
      <c r="K20" s="40"/>
      <c r="L20" s="40"/>
      <c r="M20" s="41" t="s">
        <v>8</v>
      </c>
    </row>
    <row r="21" spans="2:13" ht="14" x14ac:dyDescent="0.3">
      <c r="B21" s="42">
        <v>1</v>
      </c>
      <c r="C21" s="216" t="s">
        <v>35</v>
      </c>
      <c r="D21" s="228">
        <f>INTERN_Detailberechnung!$D$27</f>
        <v>0</v>
      </c>
      <c r="E21" s="229"/>
      <c r="F21" s="45"/>
      <c r="G21" s="46">
        <v>0</v>
      </c>
      <c r="H21" s="47" t="str">
        <f>IF(G21=0,"nein","ja")</f>
        <v>nein</v>
      </c>
      <c r="I21" s="4" t="s">
        <v>36</v>
      </c>
      <c r="J21" s="4"/>
      <c r="K21" s="48"/>
      <c r="L21" s="49">
        <v>2.1</v>
      </c>
      <c r="M21" s="50"/>
    </row>
    <row r="22" spans="2:13" x14ac:dyDescent="0.35">
      <c r="B22" s="42"/>
      <c r="C22" s="217"/>
      <c r="D22" s="230"/>
      <c r="E22" s="231"/>
      <c r="F22" s="45"/>
      <c r="G22" s="46">
        <v>0</v>
      </c>
      <c r="H22" s="47" t="str">
        <f t="shared" ref="H22:H27" si="0">IF(G22=0,"nein","ja")</f>
        <v>nein</v>
      </c>
      <c r="I22" s="4" t="s">
        <v>37</v>
      </c>
      <c r="J22" s="4"/>
      <c r="K22" s="48"/>
      <c r="L22" s="51">
        <v>2.2000000000000002</v>
      </c>
      <c r="M22" s="52"/>
    </row>
    <row r="23" spans="2:13" ht="14" x14ac:dyDescent="0.3">
      <c r="B23" s="42">
        <v>1.1000000000000001</v>
      </c>
      <c r="C23" s="216" t="str">
        <f>INTERN_Detailberechnung!G10</f>
        <v>Gagenausfall DE/AT</v>
      </c>
      <c r="D23" s="228">
        <f>INTERN_Detailberechnung!I27</f>
        <v>0</v>
      </c>
      <c r="E23" s="232"/>
      <c r="F23" s="45"/>
      <c r="G23" s="46">
        <v>0</v>
      </c>
      <c r="H23" s="47" t="str">
        <f t="shared" si="0"/>
        <v>nein</v>
      </c>
      <c r="I23" s="4" t="s">
        <v>39</v>
      </c>
      <c r="J23" s="4"/>
      <c r="K23" s="48"/>
      <c r="L23" s="51">
        <v>2.2999999999999998</v>
      </c>
      <c r="M23" s="52"/>
    </row>
    <row r="24" spans="2:13" x14ac:dyDescent="0.35">
      <c r="B24" s="42">
        <v>1.1100000000000001</v>
      </c>
      <c r="C24" s="217" t="str">
        <f>"Abzug Quellensteuer "&amp;INTERN_Detailberechnung!I11</f>
        <v>Abzug Quellensteuer 0.15</v>
      </c>
      <c r="D24" s="230"/>
      <c r="E24" s="231">
        <f>-INTERN_Detailberechnung!I27*INTERN_Detailberechnung!I11</f>
        <v>0</v>
      </c>
      <c r="F24" s="45"/>
      <c r="G24" s="46"/>
      <c r="H24" s="47"/>
      <c r="I24" s="4"/>
      <c r="J24" s="4"/>
      <c r="K24" s="48"/>
      <c r="L24" s="51"/>
      <c r="M24" s="53"/>
    </row>
    <row r="25" spans="2:13" x14ac:dyDescent="0.35">
      <c r="B25" s="42"/>
      <c r="C25" s="217"/>
      <c r="D25" s="230"/>
      <c r="E25" s="231"/>
      <c r="F25" s="45"/>
      <c r="G25" s="46">
        <f>'INTERN_Übersicht WAS'!G33</f>
        <v>0</v>
      </c>
      <c r="H25" s="47" t="str">
        <f t="shared" si="0"/>
        <v>nein</v>
      </c>
      <c r="I25" s="4" t="s">
        <v>40</v>
      </c>
      <c r="J25" s="4"/>
      <c r="K25" s="48"/>
      <c r="L25" s="51">
        <v>2.4</v>
      </c>
      <c r="M25" s="50"/>
    </row>
    <row r="26" spans="2:13" ht="14" x14ac:dyDescent="0.3">
      <c r="B26" s="42">
        <v>1.2</v>
      </c>
      <c r="C26" s="216" t="str">
        <f>INTERN_Detailberechnung!J10</f>
        <v>Gagenausfall IT</v>
      </c>
      <c r="D26" s="233">
        <f>INTERN_Detailberechnung!L27</f>
        <v>0</v>
      </c>
      <c r="E26" s="234"/>
      <c r="F26" s="45"/>
      <c r="G26" s="46">
        <f>'INTERN_Übersicht WAS'!E46</f>
        <v>0</v>
      </c>
      <c r="H26" s="47" t="str">
        <f t="shared" si="0"/>
        <v>nein</v>
      </c>
      <c r="I26" s="55" t="s">
        <v>41</v>
      </c>
      <c r="J26" s="4"/>
      <c r="K26" s="48"/>
      <c r="L26" s="51">
        <v>2.5</v>
      </c>
      <c r="M26" s="52"/>
    </row>
    <row r="27" spans="2:13" x14ac:dyDescent="0.35">
      <c r="B27" s="42">
        <v>1.21</v>
      </c>
      <c r="C27" s="217" t="str">
        <f>"Abzug Quellensteuer "&amp;INTERN_Detailberechnung!L11</f>
        <v>Abzug Quellensteuer 0.3</v>
      </c>
      <c r="D27" s="230"/>
      <c r="E27" s="231">
        <f>-INTERN_Detailberechnung!L27*INTERN_Detailberechnung!L11</f>
        <v>0</v>
      </c>
      <c r="F27" s="45"/>
      <c r="G27" s="46">
        <v>0</v>
      </c>
      <c r="H27" s="47" t="str">
        <f t="shared" si="0"/>
        <v>nein</v>
      </c>
      <c r="I27" s="4" t="s">
        <v>173</v>
      </c>
      <c r="J27" s="4"/>
      <c r="K27" s="48"/>
      <c r="L27" s="51">
        <v>2.6</v>
      </c>
      <c r="M27" s="52"/>
    </row>
    <row r="28" spans="2:13" x14ac:dyDescent="0.35">
      <c r="B28" s="42"/>
      <c r="C28" s="217"/>
      <c r="D28" s="230"/>
      <c r="E28" s="231"/>
      <c r="F28" s="45"/>
      <c r="G28" s="46"/>
      <c r="H28" s="47"/>
      <c r="I28" s="4"/>
      <c r="J28" s="4"/>
      <c r="K28" s="48"/>
      <c r="L28" s="51"/>
      <c r="M28" s="53"/>
    </row>
    <row r="29" spans="2:13" ht="14" x14ac:dyDescent="0.3">
      <c r="B29" s="42">
        <v>1.3</v>
      </c>
      <c r="C29" s="216" t="str">
        <f>INTERN_Detailberechnung!M10</f>
        <v>Gagenausfall Holland Euro</v>
      </c>
      <c r="D29" s="228">
        <f>INTERN_Detailberechnung!O27</f>
        <v>0</v>
      </c>
      <c r="E29" s="232"/>
      <c r="F29" s="45"/>
      <c r="G29" s="46"/>
      <c r="H29" s="47"/>
      <c r="I29" s="4"/>
      <c r="J29" s="4"/>
      <c r="K29" s="48"/>
      <c r="L29" s="51"/>
      <c r="M29" s="53"/>
    </row>
    <row r="30" spans="2:13" x14ac:dyDescent="0.35">
      <c r="B30" s="42">
        <v>1.31</v>
      </c>
      <c r="C30" s="217" t="str">
        <f>"Abzug Quellensteuer "&amp;INTERN_Detailberechnung!O11</f>
        <v>Abzug Quellensteuer 0.25</v>
      </c>
      <c r="D30" s="230"/>
      <c r="E30" s="231">
        <f>-INTERN_Detailberechnung!O27*INTERN_Detailberechnung!O11</f>
        <v>0</v>
      </c>
      <c r="F30" s="45"/>
      <c r="G30" s="46"/>
      <c r="H30" s="47"/>
      <c r="I30" s="4"/>
      <c r="J30" s="4"/>
      <c r="K30" s="48"/>
      <c r="L30" s="51"/>
      <c r="M30" s="53"/>
    </row>
    <row r="31" spans="2:13" x14ac:dyDescent="0.35">
      <c r="B31" s="42"/>
      <c r="C31" s="217"/>
      <c r="D31" s="230"/>
      <c r="E31" s="231"/>
      <c r="F31" s="45"/>
      <c r="G31" s="46"/>
      <c r="H31" s="47"/>
      <c r="I31" s="4"/>
      <c r="J31" s="4"/>
      <c r="K31" s="48"/>
      <c r="L31" s="51"/>
      <c r="M31" s="53"/>
    </row>
    <row r="32" spans="2:13" ht="14" x14ac:dyDescent="0.3">
      <c r="B32" s="42">
        <v>1.4</v>
      </c>
      <c r="C32" s="216" t="str">
        <f>INTERN_Detailberechnung!P10</f>
        <v>Gagenausfall Frankreich Euro</v>
      </c>
      <c r="D32" s="228">
        <f>INTERN_Detailberechnung!R27</f>
        <v>0</v>
      </c>
      <c r="E32" s="232"/>
      <c r="F32" s="45"/>
      <c r="G32" s="46"/>
      <c r="H32" s="47"/>
      <c r="I32" s="4"/>
      <c r="J32" s="4"/>
      <c r="K32" s="48"/>
      <c r="L32" s="51"/>
      <c r="M32" s="53"/>
    </row>
    <row r="33" spans="2:13" x14ac:dyDescent="0.35">
      <c r="B33" s="42">
        <v>1.41</v>
      </c>
      <c r="C33" s="217" t="str">
        <f>"Abzug Quellensteuer "&amp;INTERN_Detailberechnung!R11</f>
        <v>Abzug Quellensteuer 0.25</v>
      </c>
      <c r="D33" s="230"/>
      <c r="E33" s="231">
        <f>-INTERN_Detailberechnung!R27*INTERN_Detailberechnung!R11</f>
        <v>0</v>
      </c>
      <c r="F33" s="45"/>
      <c r="G33" s="46"/>
      <c r="H33" s="47"/>
      <c r="I33" s="4"/>
      <c r="J33" s="4"/>
      <c r="K33" s="48"/>
      <c r="L33" s="51"/>
      <c r="M33" s="53"/>
    </row>
    <row r="34" spans="2:13" x14ac:dyDescent="0.35">
      <c r="B34" s="42"/>
      <c r="C34" s="217"/>
      <c r="D34" s="230"/>
      <c r="E34" s="231"/>
      <c r="F34" s="45"/>
      <c r="G34" s="46"/>
      <c r="H34" s="47"/>
      <c r="I34" s="4"/>
      <c r="J34" s="4"/>
      <c r="K34" s="48"/>
      <c r="L34" s="51"/>
      <c r="M34" s="53"/>
    </row>
    <row r="35" spans="2:13" thickBot="1" x14ac:dyDescent="0.35">
      <c r="B35" s="42">
        <v>1.5</v>
      </c>
      <c r="C35" s="216" t="s">
        <v>42</v>
      </c>
      <c r="D35" s="228">
        <f>INTERN_Detailberechnung!$E$27</f>
        <v>0</v>
      </c>
      <c r="E35" s="232"/>
      <c r="F35" s="45"/>
      <c r="G35" s="56">
        <f>SUM(G21:G34)</f>
        <v>0</v>
      </c>
      <c r="H35" s="57"/>
      <c r="I35" s="58" t="s">
        <v>43</v>
      </c>
      <c r="J35" s="59"/>
      <c r="K35" s="60"/>
      <c r="L35" s="51">
        <v>2.7</v>
      </c>
      <c r="M35" s="53"/>
    </row>
    <row r="36" spans="2:13" x14ac:dyDescent="0.35">
      <c r="B36" s="42">
        <v>1.51</v>
      </c>
      <c r="C36" s="217" t="s">
        <v>44</v>
      </c>
      <c r="D36" s="228"/>
      <c r="E36" s="235">
        <f>-D35/2</f>
        <v>0</v>
      </c>
      <c r="F36" s="45"/>
      <c r="G36" s="46"/>
      <c r="H36" s="47"/>
      <c r="I36" s="4"/>
      <c r="J36" s="4"/>
      <c r="K36" s="48"/>
      <c r="L36" s="51"/>
      <c r="M36" s="53"/>
    </row>
    <row r="37" spans="2:13" ht="63.75" customHeight="1" thickBot="1" x14ac:dyDescent="0.35">
      <c r="B37" s="42">
        <v>1.6</v>
      </c>
      <c r="C37" s="216" t="s">
        <v>45</v>
      </c>
      <c r="D37" s="228">
        <f>INTERN_Detailberechnung!F27</f>
        <v>0</v>
      </c>
      <c r="E37" s="232"/>
      <c r="F37" s="45"/>
      <c r="G37" s="56" t="str">
        <f>IF(K37="","",-SUM(G35*K37))</f>
        <v/>
      </c>
      <c r="H37" s="61"/>
      <c r="I37" s="62" t="s">
        <v>46</v>
      </c>
      <c r="J37" s="63" t="s">
        <v>47</v>
      </c>
      <c r="K37" s="64" t="str">
        <f>INTERN_Detailberechnung!D52</f>
        <v/>
      </c>
      <c r="L37" s="51">
        <v>2.8</v>
      </c>
      <c r="M37" s="50"/>
    </row>
    <row r="38" spans="2:13" x14ac:dyDescent="0.35">
      <c r="B38" s="42">
        <v>1.61</v>
      </c>
      <c r="C38" s="217" t="s">
        <v>48</v>
      </c>
      <c r="D38" s="230"/>
      <c r="E38" s="231">
        <f>-D37/2</f>
        <v>0</v>
      </c>
      <c r="F38" s="45"/>
      <c r="G38" s="46"/>
      <c r="H38" s="47"/>
      <c r="I38" s="4"/>
      <c r="J38" s="4"/>
      <c r="K38" s="48"/>
      <c r="L38" s="51"/>
      <c r="M38" s="53"/>
    </row>
    <row r="39" spans="2:13" x14ac:dyDescent="0.35">
      <c r="B39" s="42"/>
      <c r="C39" s="217"/>
      <c r="D39" s="230"/>
      <c r="E39" s="231"/>
      <c r="F39" s="45"/>
      <c r="G39" s="46"/>
      <c r="H39" s="47"/>
      <c r="I39" s="4"/>
      <c r="J39" s="4"/>
      <c r="K39" s="48"/>
      <c r="L39" s="51"/>
      <c r="M39" s="53"/>
    </row>
    <row r="40" spans="2:13" ht="67.5" customHeight="1" x14ac:dyDescent="0.3">
      <c r="B40" s="42">
        <v>1.7</v>
      </c>
      <c r="C40" s="216" t="s">
        <v>49</v>
      </c>
      <c r="D40" s="236"/>
      <c r="E40" s="231">
        <f>-INTERN_Detailberechnung!T27</f>
        <v>0</v>
      </c>
      <c r="F40" s="45"/>
      <c r="G40" s="46"/>
      <c r="H40" s="47"/>
      <c r="I40" s="4"/>
      <c r="J40" s="4"/>
      <c r="K40" s="48"/>
      <c r="L40" s="51"/>
      <c r="M40" s="53"/>
    </row>
    <row r="41" spans="2:13" ht="14" x14ac:dyDescent="0.3">
      <c r="B41" s="42"/>
      <c r="C41" s="218"/>
      <c r="D41" s="237"/>
      <c r="E41" s="238"/>
      <c r="F41" s="45"/>
      <c r="G41" s="65"/>
      <c r="H41" s="66"/>
      <c r="I41" s="10"/>
      <c r="J41" s="10"/>
      <c r="K41" s="67"/>
      <c r="L41" s="51"/>
      <c r="M41" s="53"/>
    </row>
    <row r="42" spans="2:13" ht="33.75" customHeight="1" thickBot="1" x14ac:dyDescent="0.35">
      <c r="B42" s="42">
        <v>1.8</v>
      </c>
      <c r="C42" s="222"/>
      <c r="D42" s="223">
        <f>SUM(D21:D41)</f>
        <v>0</v>
      </c>
      <c r="E42" s="224">
        <f>SUM(E21:E41)</f>
        <v>0</v>
      </c>
      <c r="F42" s="45"/>
      <c r="G42" s="68"/>
      <c r="H42" s="69"/>
      <c r="I42" s="70"/>
      <c r="J42" s="70"/>
      <c r="K42" s="71"/>
      <c r="L42" s="51"/>
      <c r="M42" s="53"/>
    </row>
    <row r="43" spans="2:13" ht="45" customHeight="1" thickBot="1" x14ac:dyDescent="0.35">
      <c r="B43" s="42">
        <v>1.9</v>
      </c>
      <c r="C43" s="220" t="s">
        <v>50</v>
      </c>
      <c r="D43" s="221"/>
      <c r="E43" s="225">
        <f>SUM(D42+E42)</f>
        <v>0</v>
      </c>
      <c r="F43" s="45"/>
      <c r="G43" s="72">
        <f>SUM(G35:G41)</f>
        <v>0</v>
      </c>
      <c r="H43" s="73"/>
      <c r="I43" s="74" t="s">
        <v>51</v>
      </c>
      <c r="J43" s="75"/>
      <c r="K43" s="76"/>
      <c r="L43" s="77">
        <v>2.9</v>
      </c>
      <c r="M43" s="78"/>
    </row>
    <row r="44" spans="2:13" ht="29.25" customHeight="1" thickBot="1" x14ac:dyDescent="0.35">
      <c r="C44" s="4"/>
      <c r="D44" s="45"/>
      <c r="E44" s="45"/>
      <c r="F44" s="45"/>
      <c r="G44" s="45"/>
      <c r="H44" s="47"/>
      <c r="I44" s="4"/>
      <c r="J44" s="4"/>
      <c r="K44" s="4"/>
      <c r="L44" s="4"/>
    </row>
    <row r="45" spans="2:13" ht="29.25" customHeight="1" x14ac:dyDescent="0.3">
      <c r="C45" s="367" t="s">
        <v>174</v>
      </c>
      <c r="D45" s="368"/>
      <c r="E45" s="79"/>
      <c r="F45" s="367" t="s">
        <v>8</v>
      </c>
      <c r="G45" s="384"/>
      <c r="H45" s="384"/>
      <c r="I45" s="368"/>
      <c r="J45" s="4"/>
      <c r="K45" s="4"/>
      <c r="L45" s="4"/>
    </row>
    <row r="46" spans="2:13" ht="20.149999999999999" customHeight="1" x14ac:dyDescent="0.3">
      <c r="B46" s="42">
        <v>3.1</v>
      </c>
      <c r="C46" s="80" t="s">
        <v>52</v>
      </c>
      <c r="D46" s="43"/>
      <c r="E46" s="196"/>
      <c r="F46" s="381"/>
      <c r="G46" s="382"/>
      <c r="H46" s="382"/>
      <c r="I46" s="383"/>
      <c r="J46" s="4"/>
      <c r="K46" s="4"/>
      <c r="L46" s="4"/>
    </row>
    <row r="47" spans="2:13" ht="20.149999999999999" customHeight="1" x14ac:dyDescent="0.3">
      <c r="B47" s="42">
        <v>3.11</v>
      </c>
      <c r="C47" s="208">
        <f>'Angaben Selbständigerwerbende'!$D$58</f>
        <v>44228</v>
      </c>
      <c r="D47" s="81">
        <f>'Angaben Selbständigerwerbende'!$F$49+'Angaben Selbständigerwerbende'!$F$52+'Angaben Selbständigerwerbende'!$F$53</f>
        <v>0</v>
      </c>
      <c r="E47" s="197"/>
      <c r="F47" s="385"/>
      <c r="G47" s="386"/>
      <c r="H47" s="386"/>
      <c r="I47" s="387"/>
      <c r="J47" s="4"/>
      <c r="K47" s="4"/>
      <c r="L47" s="4"/>
    </row>
    <row r="48" spans="2:13" ht="20.149999999999999" customHeight="1" x14ac:dyDescent="0.3">
      <c r="B48" s="42">
        <v>3.12</v>
      </c>
      <c r="C48" s="208">
        <f>'Angaben Selbständigerwerbende'!$E$58</f>
        <v>44256</v>
      </c>
      <c r="D48" s="81">
        <f>'Angaben Selbständigerwerbende'!$F$49+'Angaben Selbständigerwerbende'!$F$52+'Angaben Selbständigerwerbende'!$F$53</f>
        <v>0</v>
      </c>
      <c r="E48" s="198"/>
      <c r="F48" s="390"/>
      <c r="G48" s="391"/>
      <c r="H48" s="391"/>
      <c r="I48" s="392"/>
      <c r="J48" s="4"/>
      <c r="K48" s="4"/>
      <c r="L48" s="4"/>
    </row>
    <row r="49" spans="2:12" ht="20.149999999999999" customHeight="1" x14ac:dyDescent="0.3">
      <c r="B49" s="42">
        <v>3.13</v>
      </c>
      <c r="C49" s="208">
        <f>'Angaben Selbständigerwerbende'!$F$58</f>
        <v>44287</v>
      </c>
      <c r="D49" s="81">
        <f>'Angaben Selbständigerwerbende'!$F$49+'Angaben Selbständigerwerbende'!$F$52+'Angaben Selbständigerwerbende'!$F$53</f>
        <v>0</v>
      </c>
      <c r="E49" s="197"/>
      <c r="F49" s="390"/>
      <c r="G49" s="391"/>
      <c r="H49" s="391"/>
      <c r="I49" s="392"/>
      <c r="J49" s="4"/>
      <c r="K49" s="4"/>
      <c r="L49" s="4"/>
    </row>
    <row r="50" spans="2:12" ht="20.149999999999999" customHeight="1" x14ac:dyDescent="0.3">
      <c r="B50" s="42">
        <v>3.14</v>
      </c>
      <c r="C50" s="82" t="s">
        <v>53</v>
      </c>
      <c r="D50" s="83">
        <f>SUM(D47:D49)</f>
        <v>0</v>
      </c>
      <c r="E50" s="197"/>
      <c r="F50" s="390"/>
      <c r="G50" s="391"/>
      <c r="H50" s="391"/>
      <c r="I50" s="392"/>
      <c r="J50" s="4"/>
      <c r="K50" s="4"/>
      <c r="L50" s="4"/>
    </row>
    <row r="51" spans="2:12" ht="20.149999999999999" customHeight="1" x14ac:dyDescent="0.3">
      <c r="B51" s="42"/>
      <c r="C51" s="80"/>
      <c r="D51" s="54"/>
      <c r="E51" s="199"/>
      <c r="F51" s="401"/>
      <c r="G51" s="402"/>
      <c r="H51" s="402"/>
      <c r="I51" s="403"/>
      <c r="J51" s="4"/>
      <c r="K51" s="4"/>
      <c r="L51" s="4"/>
    </row>
    <row r="52" spans="2:12" ht="20.149999999999999" customHeight="1" x14ac:dyDescent="0.3">
      <c r="B52" s="42">
        <v>3.2</v>
      </c>
      <c r="C52" s="80" t="s">
        <v>54</v>
      </c>
      <c r="D52" s="4"/>
      <c r="E52" s="197"/>
      <c r="F52" s="404"/>
      <c r="G52" s="405"/>
      <c r="H52" s="405"/>
      <c r="I52" s="406"/>
      <c r="J52" s="4"/>
      <c r="K52" s="4"/>
      <c r="L52" s="4"/>
    </row>
    <row r="53" spans="2:12" ht="20.149999999999999" customHeight="1" x14ac:dyDescent="0.3">
      <c r="B53" s="42">
        <v>3.21</v>
      </c>
      <c r="C53" s="208">
        <f>'Angaben Selbständigerwerbende'!$D$58</f>
        <v>44228</v>
      </c>
      <c r="D53" s="4"/>
      <c r="E53" s="197">
        <f>'Angaben Selbständigerwerbende'!$D$63</f>
        <v>0</v>
      </c>
      <c r="F53" s="385"/>
      <c r="G53" s="386"/>
      <c r="H53" s="386"/>
      <c r="I53" s="387"/>
      <c r="J53" s="4"/>
      <c r="K53" s="4"/>
      <c r="L53" s="4"/>
    </row>
    <row r="54" spans="2:12" ht="20.149999999999999" customHeight="1" x14ac:dyDescent="0.3">
      <c r="B54" s="42">
        <v>3.22</v>
      </c>
      <c r="C54" s="208">
        <f>'Angaben Selbständigerwerbende'!$E$58</f>
        <v>44256</v>
      </c>
      <c r="D54" s="43"/>
      <c r="E54" s="200">
        <f>'Angaben Selbständigerwerbende'!$E$63</f>
        <v>0</v>
      </c>
      <c r="F54" s="390"/>
      <c r="G54" s="391"/>
      <c r="H54" s="391"/>
      <c r="I54" s="392"/>
      <c r="J54" s="4"/>
      <c r="K54" s="4"/>
      <c r="L54" s="4"/>
    </row>
    <row r="55" spans="2:12" ht="20.149999999999999" customHeight="1" x14ac:dyDescent="0.3">
      <c r="B55" s="42">
        <v>3.23</v>
      </c>
      <c r="C55" s="208">
        <f>'Angaben Selbständigerwerbende'!$F$58</f>
        <v>44287</v>
      </c>
      <c r="D55" s="10"/>
      <c r="E55" s="201">
        <f>'Angaben Selbständigerwerbende'!$F$63</f>
        <v>0</v>
      </c>
      <c r="F55" s="390"/>
      <c r="G55" s="391"/>
      <c r="H55" s="391"/>
      <c r="I55" s="392"/>
      <c r="J55" s="4"/>
      <c r="K55" s="4"/>
      <c r="L55" s="4"/>
    </row>
    <row r="56" spans="2:12" ht="20.149999999999999" customHeight="1" x14ac:dyDescent="0.3">
      <c r="B56" s="42">
        <v>3.24</v>
      </c>
      <c r="C56" s="80" t="s">
        <v>55</v>
      </c>
      <c r="D56" s="43"/>
      <c r="E56" s="198">
        <f>-SUM(E53:E55)</f>
        <v>0</v>
      </c>
      <c r="F56" s="390"/>
      <c r="G56" s="391"/>
      <c r="H56" s="391"/>
      <c r="I56" s="392"/>
      <c r="J56" s="4"/>
      <c r="K56" s="4"/>
      <c r="L56" s="4"/>
    </row>
    <row r="57" spans="2:12" ht="20.149999999999999" customHeight="1" x14ac:dyDescent="0.3">
      <c r="B57" s="42"/>
      <c r="C57" s="80"/>
      <c r="D57" s="43"/>
      <c r="E57" s="198"/>
      <c r="F57" s="401"/>
      <c r="G57" s="402"/>
      <c r="H57" s="402"/>
      <c r="I57" s="403"/>
      <c r="J57" s="4"/>
      <c r="K57" s="4"/>
      <c r="L57" s="4"/>
    </row>
    <row r="58" spans="2:12" ht="20.149999999999999" customHeight="1" x14ac:dyDescent="0.3">
      <c r="B58" s="42"/>
      <c r="C58" s="388" t="s">
        <v>188</v>
      </c>
      <c r="D58" s="389"/>
      <c r="E58" s="196">
        <f>-(SUM(D50+E56)*0.1)</f>
        <v>0</v>
      </c>
      <c r="F58" s="385"/>
      <c r="G58" s="386"/>
      <c r="H58" s="386"/>
      <c r="I58" s="387"/>
      <c r="J58" s="4"/>
      <c r="K58" s="4"/>
      <c r="L58" s="4"/>
    </row>
    <row r="59" spans="2:12" ht="20.149999999999999" customHeight="1" thickBot="1" x14ac:dyDescent="0.35">
      <c r="B59" s="42"/>
      <c r="C59" s="80"/>
      <c r="D59" s="43"/>
      <c r="E59" s="198"/>
      <c r="F59" s="410"/>
      <c r="G59" s="411"/>
      <c r="H59" s="411"/>
      <c r="I59" s="412"/>
      <c r="J59" s="4"/>
      <c r="K59" s="4"/>
      <c r="L59" s="4"/>
    </row>
    <row r="60" spans="2:12" ht="45" customHeight="1" thickBot="1" x14ac:dyDescent="0.35">
      <c r="B60" s="42">
        <v>3.4</v>
      </c>
      <c r="C60" s="84" t="s">
        <v>56</v>
      </c>
      <c r="D60" s="85"/>
      <c r="E60" s="202">
        <f>SUM(D50+E58+E56)</f>
        <v>0</v>
      </c>
      <c r="F60" s="407"/>
      <c r="G60" s="408"/>
      <c r="H60" s="408"/>
      <c r="I60" s="409"/>
      <c r="J60" s="4"/>
      <c r="K60" s="4"/>
      <c r="L60" s="4"/>
    </row>
    <row r="61" spans="2:12" x14ac:dyDescent="0.35">
      <c r="C61" s="86"/>
      <c r="E61" s="87"/>
      <c r="F61" s="45"/>
      <c r="H61" s="47"/>
      <c r="I61" s="4"/>
      <c r="J61" s="4"/>
      <c r="K61" s="4"/>
      <c r="L61" s="4"/>
    </row>
    <row r="62" spans="2:12" ht="29.25" customHeight="1" thickBot="1" x14ac:dyDescent="0.35">
      <c r="C62" s="4"/>
      <c r="D62" s="45"/>
      <c r="E62" s="45"/>
      <c r="F62" s="45"/>
      <c r="H62" s="47"/>
      <c r="I62" s="4"/>
      <c r="J62" s="4"/>
      <c r="K62" s="4"/>
      <c r="L62" s="4"/>
    </row>
    <row r="63" spans="2:12" ht="29.25" customHeight="1" x14ac:dyDescent="0.3">
      <c r="C63" s="413" t="s">
        <v>175</v>
      </c>
      <c r="D63" s="413"/>
      <c r="E63" s="209"/>
      <c r="F63" s="417" t="s">
        <v>8</v>
      </c>
      <c r="G63" s="417"/>
      <c r="H63" s="417"/>
      <c r="I63" s="418"/>
      <c r="J63" s="4"/>
      <c r="K63" s="4"/>
      <c r="L63" s="4"/>
    </row>
    <row r="64" spans="2:12" ht="75" customHeight="1" x14ac:dyDescent="0.3">
      <c r="B64" s="42">
        <v>4.0999999999999996</v>
      </c>
      <c r="C64" s="212" t="str">
        <f>'Angaben für Freischaffende'!C96</f>
        <v>hypothetisch generiertes Einkommen aus freischaffender Kulturtätigkeit 
vom 1.11.20 - 30.4.21</v>
      </c>
      <c r="D64" s="213">
        <f>'Angaben für Freischaffende'!$F$96</f>
        <v>0</v>
      </c>
      <c r="E64" s="44"/>
      <c r="F64" s="391"/>
      <c r="G64" s="391"/>
      <c r="H64" s="391"/>
      <c r="I64" s="419"/>
      <c r="J64" s="4"/>
      <c r="K64" s="4"/>
      <c r="L64" s="4"/>
    </row>
    <row r="65" spans="2:13" ht="60.75" customHeight="1" x14ac:dyDescent="0.3">
      <c r="B65" s="42">
        <v>4.1100000000000003</v>
      </c>
      <c r="C65" s="215" t="str">
        <f>'Angaben für Freischaffende'!C97</f>
        <v>- Effektiv generiertes Einkommen aus freischaffender Kulturtätigkeit 
vom 1.11.20 - 30.4.21</v>
      </c>
      <c r="D65" s="214"/>
      <c r="E65" s="210">
        <f>'Angaben für Freischaffende'!$G$97</f>
        <v>0</v>
      </c>
      <c r="F65" s="391"/>
      <c r="G65" s="391"/>
      <c r="H65" s="391"/>
      <c r="I65" s="419"/>
      <c r="J65" s="4"/>
      <c r="K65" s="4"/>
      <c r="L65" s="4"/>
    </row>
    <row r="66" spans="2:13" ht="45" customHeight="1" thickBot="1" x14ac:dyDescent="0.35">
      <c r="B66" s="42">
        <v>4.12</v>
      </c>
      <c r="C66" s="433" t="str">
        <f>'Angaben für Freischaffende'!C98</f>
        <v>= hypothetischer coronabedingter Ausfall freischaffendes Erwerbseinkommen vom 1.11.20 - 30.4.21</v>
      </c>
      <c r="D66" s="434"/>
      <c r="E66" s="211">
        <f>'Angaben für Freischaffende'!$G$98</f>
        <v>0</v>
      </c>
      <c r="F66" s="420"/>
      <c r="G66" s="420"/>
      <c r="H66" s="420"/>
      <c r="I66" s="421"/>
      <c r="J66" s="4"/>
      <c r="K66" s="4"/>
      <c r="L66" s="4"/>
    </row>
    <row r="67" spans="2:13" x14ac:dyDescent="0.35">
      <c r="C67" s="86"/>
      <c r="E67" s="87"/>
      <c r="F67" s="45"/>
      <c r="H67" s="47"/>
      <c r="I67" s="4"/>
      <c r="J67" s="4"/>
      <c r="K67" s="4"/>
      <c r="L67" s="4"/>
    </row>
    <row r="68" spans="2:13" ht="29.25" customHeight="1" thickBot="1" x14ac:dyDescent="0.35">
      <c r="C68" s="4"/>
      <c r="D68" s="45"/>
      <c r="E68" s="45"/>
      <c r="F68" s="45"/>
      <c r="H68" s="47"/>
      <c r="I68" s="4"/>
      <c r="J68" s="4"/>
      <c r="K68" s="4"/>
      <c r="L68" s="4"/>
    </row>
    <row r="69" spans="2:13" ht="29.25" customHeight="1" x14ac:dyDescent="0.3">
      <c r="C69" s="369" t="s">
        <v>57</v>
      </c>
      <c r="D69" s="370"/>
      <c r="E69" s="88"/>
      <c r="F69" s="45"/>
      <c r="H69" s="47"/>
      <c r="I69" s="4"/>
      <c r="J69" s="4"/>
      <c r="K69" s="4"/>
      <c r="L69" s="4"/>
    </row>
    <row r="70" spans="2:13" ht="49.5" customHeight="1" x14ac:dyDescent="0.35">
      <c r="C70" s="89" t="s">
        <v>58</v>
      </c>
      <c r="D70" s="90">
        <f>INTERN_Detailberechnung!$R$45</f>
        <v>0</v>
      </c>
      <c r="E70" s="91"/>
      <c r="F70" s="45"/>
      <c r="J70" s="4"/>
      <c r="K70" s="4"/>
      <c r="L70" s="4"/>
    </row>
    <row r="71" spans="2:13" ht="15" thickBot="1" x14ac:dyDescent="0.4">
      <c r="C71" s="92"/>
      <c r="D71" s="93"/>
      <c r="E71" s="7"/>
      <c r="F71" s="45"/>
      <c r="K71" s="4"/>
      <c r="L71" s="4"/>
    </row>
    <row r="72" spans="2:13" ht="29.25" customHeight="1" x14ac:dyDescent="0.35">
      <c r="F72" s="45"/>
      <c r="G72" s="94"/>
      <c r="H72" s="94"/>
      <c r="I72" s="4"/>
      <c r="K72" s="4"/>
      <c r="L72" s="4"/>
    </row>
    <row r="73" spans="2:13" s="27" customFormat="1" ht="18" x14ac:dyDescent="0.4">
      <c r="B73" s="22"/>
      <c r="C73" s="23" t="s">
        <v>59</v>
      </c>
      <c r="D73" s="22"/>
      <c r="E73" s="22"/>
      <c r="F73" s="22"/>
      <c r="G73" s="22"/>
      <c r="H73" s="24"/>
      <c r="I73" s="25"/>
      <c r="J73" s="26"/>
      <c r="K73" s="22"/>
      <c r="L73" s="22"/>
      <c r="M73" s="22"/>
    </row>
    <row r="74" spans="2:13" ht="18" customHeight="1" x14ac:dyDescent="0.3">
      <c r="D74" s="95"/>
      <c r="E74" s="95"/>
      <c r="F74" s="95"/>
      <c r="G74" s="95"/>
      <c r="H74" s="96"/>
    </row>
    <row r="75" spans="2:13" ht="18" customHeight="1" thickBot="1" x14ac:dyDescent="0.35">
      <c r="D75" s="95"/>
      <c r="E75" s="95"/>
      <c r="F75" s="95"/>
      <c r="G75" s="95"/>
      <c r="H75" s="96"/>
    </row>
    <row r="76" spans="2:13" s="27" customFormat="1" ht="32.25" customHeight="1" thickBot="1" x14ac:dyDescent="0.35">
      <c r="C76" s="371" t="s">
        <v>60</v>
      </c>
      <c r="D76" s="372"/>
      <c r="E76" s="372"/>
      <c r="F76" s="372"/>
      <c r="G76" s="373"/>
      <c r="H76" s="435" t="s">
        <v>8</v>
      </c>
      <c r="I76" s="436"/>
      <c r="J76" s="437"/>
    </row>
    <row r="77" spans="2:13" s="27" customFormat="1" ht="35.25" customHeight="1" x14ac:dyDescent="0.3">
      <c r="C77" s="374" t="s">
        <v>61</v>
      </c>
      <c r="D77" s="375"/>
      <c r="E77" s="97"/>
      <c r="F77" s="97"/>
      <c r="G77" s="239">
        <f>$E$43</f>
        <v>0</v>
      </c>
      <c r="H77" s="438"/>
      <c r="I77" s="439"/>
      <c r="J77" s="440"/>
    </row>
    <row r="78" spans="2:13" s="27" customFormat="1" ht="35.25" customHeight="1" x14ac:dyDescent="0.3">
      <c r="C78" s="376" t="s">
        <v>62</v>
      </c>
      <c r="D78" s="377"/>
      <c r="E78" s="377"/>
      <c r="F78" s="97"/>
      <c r="G78" s="99">
        <f>IF($E$60&gt;0,$E$60,0)</f>
        <v>0</v>
      </c>
      <c r="H78" s="441" t="str">
        <f>IF(E60&lt;0,"Negativsaldo Rz 3.40","")</f>
        <v/>
      </c>
      <c r="I78" s="442"/>
      <c r="J78" s="443"/>
    </row>
    <row r="79" spans="2:13" s="27" customFormat="1" ht="35.25" customHeight="1" x14ac:dyDescent="0.3">
      <c r="C79" s="376" t="s">
        <v>155</v>
      </c>
      <c r="D79" s="377"/>
      <c r="E79" s="377"/>
      <c r="F79" s="133"/>
      <c r="G79" s="98">
        <f>$E$66</f>
        <v>0</v>
      </c>
      <c r="H79" s="444"/>
      <c r="I79" s="391"/>
      <c r="J79" s="445"/>
    </row>
    <row r="80" spans="2:13" s="27" customFormat="1" ht="36.75" customHeight="1" x14ac:dyDescent="0.3">
      <c r="C80" s="446" t="s">
        <v>63</v>
      </c>
      <c r="D80" s="447"/>
      <c r="E80" s="100"/>
      <c r="F80" s="100"/>
      <c r="G80" s="101">
        <f>-$G$43</f>
        <v>0</v>
      </c>
      <c r="H80" s="422"/>
      <c r="I80" s="423"/>
      <c r="J80" s="424"/>
    </row>
    <row r="81" spans="3:12" s="27" customFormat="1" ht="32.25" customHeight="1" x14ac:dyDescent="0.3">
      <c r="C81" s="102" t="s">
        <v>64</v>
      </c>
      <c r="D81" s="103"/>
      <c r="E81" s="103"/>
      <c r="F81" s="103"/>
      <c r="G81" s="104">
        <f>SUM($G$77:$G$80)</f>
        <v>0</v>
      </c>
      <c r="H81" s="425"/>
      <c r="I81" s="426"/>
      <c r="J81" s="427"/>
    </row>
    <row r="82" spans="3:12" s="27" customFormat="1" ht="30.75" customHeight="1" thickBot="1" x14ac:dyDescent="0.35">
      <c r="C82" s="105" t="s">
        <v>65</v>
      </c>
      <c r="D82" s="106"/>
      <c r="E82" s="106"/>
      <c r="F82" s="106"/>
      <c r="G82" s="107">
        <f>($G$81)*0.8</f>
        <v>0</v>
      </c>
      <c r="H82" s="428"/>
      <c r="I82" s="405"/>
      <c r="J82" s="429"/>
    </row>
    <row r="83" spans="3:12" s="27" customFormat="1" ht="34.5" customHeight="1" thickBot="1" x14ac:dyDescent="0.35">
      <c r="C83" s="448" t="s">
        <v>66</v>
      </c>
      <c r="D83" s="449"/>
      <c r="E83" s="449"/>
      <c r="F83" s="450"/>
      <c r="G83" s="108">
        <f>ROUND($G$82,0)</f>
        <v>0</v>
      </c>
      <c r="H83" s="430"/>
      <c r="I83" s="431"/>
      <c r="J83" s="432"/>
    </row>
    <row r="84" spans="3:12" s="27" customFormat="1" ht="22.5" customHeight="1" thickBot="1" x14ac:dyDescent="0.35">
      <c r="C84" s="395" t="s">
        <v>67</v>
      </c>
      <c r="D84" s="396"/>
      <c r="E84" s="396"/>
      <c r="F84" s="397"/>
      <c r="G84" s="109" t="str">
        <f>IF($G$83=0,"",$G$83/$D$10)</f>
        <v/>
      </c>
      <c r="H84" s="378"/>
      <c r="I84" s="379"/>
      <c r="J84" s="380"/>
    </row>
    <row r="85" spans="3:12" ht="34.5" customHeight="1" thickBot="1" x14ac:dyDescent="0.45">
      <c r="C85" s="110"/>
      <c r="D85" s="111"/>
      <c r="E85" s="111"/>
      <c r="F85" s="111"/>
      <c r="G85" s="111"/>
    </row>
    <row r="86" spans="3:12" ht="34.5" customHeight="1" thickBot="1" x14ac:dyDescent="0.45">
      <c r="C86" s="112"/>
      <c r="D86" s="113" t="s">
        <v>68</v>
      </c>
      <c r="E86" s="113"/>
      <c r="F86" s="114"/>
      <c r="G86" s="115" t="s">
        <v>69</v>
      </c>
    </row>
    <row r="87" spans="3:12" ht="36" x14ac:dyDescent="0.4">
      <c r="C87" s="116" t="s">
        <v>70</v>
      </c>
      <c r="D87" s="117"/>
      <c r="E87" s="117"/>
      <c r="F87" s="118"/>
      <c r="G87" s="119">
        <v>0</v>
      </c>
      <c r="I87" s="120"/>
      <c r="J87" s="121"/>
      <c r="K87" s="121"/>
      <c r="L87" s="121"/>
    </row>
    <row r="88" spans="3:12" x14ac:dyDescent="0.35">
      <c r="C88" s="122" t="s">
        <v>71</v>
      </c>
      <c r="D88" s="123"/>
      <c r="E88" s="123"/>
      <c r="F88" s="124"/>
      <c r="G88" s="125"/>
      <c r="I88" s="120"/>
      <c r="J88" s="121"/>
      <c r="K88" s="121"/>
      <c r="L88" s="121"/>
    </row>
    <row r="89" spans="3:12" ht="15" thickBot="1" x14ac:dyDescent="0.4">
      <c r="C89" s="126" t="s">
        <v>72</v>
      </c>
      <c r="D89" s="123"/>
      <c r="E89" s="123"/>
      <c r="F89" s="124"/>
      <c r="G89" s="125"/>
      <c r="I89" s="120"/>
      <c r="J89" s="121"/>
      <c r="K89" s="121"/>
      <c r="L89" s="121"/>
    </row>
    <row r="90" spans="3:12" ht="29.25" customHeight="1" thickBot="1" x14ac:dyDescent="0.45">
      <c r="C90" s="112" t="s">
        <v>73</v>
      </c>
      <c r="D90" s="127" t="s">
        <v>68</v>
      </c>
      <c r="E90" s="127"/>
      <c r="F90" s="128"/>
      <c r="G90" s="129">
        <v>0</v>
      </c>
      <c r="I90" s="120"/>
      <c r="J90" s="121"/>
      <c r="K90" s="121"/>
      <c r="L90" s="121"/>
    </row>
    <row r="91" spans="3:12" ht="34.5" customHeight="1" thickBot="1" x14ac:dyDescent="0.45">
      <c r="C91" s="110"/>
      <c r="D91" s="111"/>
      <c r="E91" s="111"/>
      <c r="F91" s="111"/>
      <c r="G91" s="111"/>
    </row>
    <row r="92" spans="3:12" ht="15" customHeight="1" x14ac:dyDescent="0.35">
      <c r="C92" s="398" t="s">
        <v>74</v>
      </c>
      <c r="D92" s="399"/>
      <c r="E92" s="399"/>
      <c r="F92" s="399"/>
      <c r="G92" s="400"/>
      <c r="I92" s="414" t="s">
        <v>75</v>
      </c>
      <c r="J92" s="415"/>
      <c r="K92" s="416"/>
      <c r="L92" s="130"/>
    </row>
    <row r="93" spans="3:12" ht="350.25" customHeight="1" thickBot="1" x14ac:dyDescent="0.4">
      <c r="C93" s="362"/>
      <c r="D93" s="363"/>
      <c r="E93" s="363"/>
      <c r="F93" s="363"/>
      <c r="G93" s="364"/>
      <c r="I93" s="362"/>
      <c r="J93" s="363"/>
      <c r="K93" s="364"/>
      <c r="L93" s="131"/>
    </row>
    <row r="94" spans="3:12" ht="34.5" customHeight="1" x14ac:dyDescent="0.4">
      <c r="C94" s="110"/>
      <c r="D94" s="111"/>
      <c r="E94" s="111"/>
      <c r="F94" s="111"/>
      <c r="G94" s="111"/>
    </row>
    <row r="95" spans="3:12" x14ac:dyDescent="0.35">
      <c r="D95" s="132"/>
      <c r="E95" s="132"/>
    </row>
  </sheetData>
  <mergeCells count="53">
    <mergeCell ref="H82:J82"/>
    <mergeCell ref="H83:J83"/>
    <mergeCell ref="C66:D66"/>
    <mergeCell ref="H76:J76"/>
    <mergeCell ref="H77:J77"/>
    <mergeCell ref="H78:J78"/>
    <mergeCell ref="H79:J79"/>
    <mergeCell ref="C79:E79"/>
    <mergeCell ref="C80:D80"/>
    <mergeCell ref="C83:F83"/>
    <mergeCell ref="F64:I64"/>
    <mergeCell ref="F65:I65"/>
    <mergeCell ref="F66:I66"/>
    <mergeCell ref="H80:J80"/>
    <mergeCell ref="H81:J81"/>
    <mergeCell ref="C84:F84"/>
    <mergeCell ref="C92:G92"/>
    <mergeCell ref="F50:I50"/>
    <mergeCell ref="F51:I51"/>
    <mergeCell ref="F52:I52"/>
    <mergeCell ref="F53:I53"/>
    <mergeCell ref="F54:I54"/>
    <mergeCell ref="F60:I60"/>
    <mergeCell ref="F55:I55"/>
    <mergeCell ref="F56:I56"/>
    <mergeCell ref="F57:I57"/>
    <mergeCell ref="F58:I58"/>
    <mergeCell ref="F59:I59"/>
    <mergeCell ref="C63:D63"/>
    <mergeCell ref="I92:K92"/>
    <mergeCell ref="F63:I63"/>
    <mergeCell ref="C93:G93"/>
    <mergeCell ref="I93:K93"/>
    <mergeCell ref="D1:G1"/>
    <mergeCell ref="C45:D45"/>
    <mergeCell ref="C69:D69"/>
    <mergeCell ref="C76:G76"/>
    <mergeCell ref="C77:D77"/>
    <mergeCell ref="C78:E78"/>
    <mergeCell ref="H84:J84"/>
    <mergeCell ref="F46:I46"/>
    <mergeCell ref="F45:I45"/>
    <mergeCell ref="F47:I47"/>
    <mergeCell ref="C58:D58"/>
    <mergeCell ref="F48:I48"/>
    <mergeCell ref="F49:I49"/>
    <mergeCell ref="F9:G9"/>
    <mergeCell ref="H9:I9"/>
    <mergeCell ref="C14:D14"/>
    <mergeCell ref="C7:D7"/>
    <mergeCell ref="F7:I7"/>
    <mergeCell ref="F8:G8"/>
    <mergeCell ref="H8:I8"/>
  </mergeCells>
  <conditionalFormatting sqref="H8:I8">
    <cfRule type="cellIs" dxfId="1" priority="1" operator="equal">
      <formula>"Anspruch gegeben"</formula>
    </cfRule>
    <cfRule type="cellIs" dxfId="0" priority="2" operator="equal">
      <formula>"kein Anspruch"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5" sqref="E5"/>
    </sheetView>
  </sheetViews>
  <sheetFormatPr baseColWidth="10" defaultRowHeight="14" x14ac:dyDescent="0.3"/>
  <cols>
    <col min="1" max="1" width="3.08203125" customWidth="1"/>
    <col min="3" max="3" width="26" customWidth="1"/>
    <col min="4" max="4" width="11.75" customWidth="1"/>
    <col min="5" max="5" width="12" customWidth="1"/>
    <col min="6" max="6" width="12.5" customWidth="1"/>
    <col min="7" max="7" width="10.33203125" customWidth="1"/>
    <col min="8" max="8" width="6.75" customWidth="1"/>
    <col min="9" max="9" width="11.08203125" bestFit="1" customWidth="1"/>
    <col min="10" max="10" width="10.83203125" customWidth="1"/>
    <col min="11" max="11" width="6.58203125" customWidth="1"/>
    <col min="12" max="12" width="11.08203125" bestFit="1" customWidth="1"/>
    <col min="13" max="13" width="9.58203125" customWidth="1"/>
    <col min="14" max="14" width="6" customWidth="1"/>
    <col min="15" max="15" width="11.08203125" bestFit="1" customWidth="1"/>
    <col min="16" max="16" width="9.83203125" customWidth="1"/>
    <col min="17" max="17" width="6.5" customWidth="1"/>
    <col min="18" max="18" width="11.58203125" customWidth="1"/>
    <col min="20" max="20" width="13.83203125" customWidth="1"/>
  </cols>
  <sheetData>
    <row r="1" spans="1:20" x14ac:dyDescent="0.3">
      <c r="A1" t="s">
        <v>76</v>
      </c>
    </row>
    <row r="2" spans="1:20" x14ac:dyDescent="0.3">
      <c r="B2" s="134" t="s">
        <v>77</v>
      </c>
      <c r="C2" s="134"/>
      <c r="E2" s="135" t="str">
        <f>INTERN_Übersichtsblatt!I1</f>
        <v>Gesuchsteller</v>
      </c>
      <c r="F2" s="135" t="str">
        <f>INTERN_Übersichtsblatt!J1</f>
        <v>Name Vorname, Wohnort</v>
      </c>
    </row>
    <row r="3" spans="1:20" x14ac:dyDescent="0.3">
      <c r="B3" t="s">
        <v>78</v>
      </c>
      <c r="E3" s="135" t="str">
        <f>INTERN_Übersichtsblatt!I2</f>
        <v>Dossier Nr.</v>
      </c>
      <c r="F3" s="136" t="str">
        <f>INTERN_Übersichtsblatt!J2</f>
        <v>2021-xxxx</v>
      </c>
    </row>
    <row r="4" spans="1:20" ht="14.5" thickBot="1" x14ac:dyDescent="0.35"/>
    <row r="5" spans="1:20" ht="26.25" customHeight="1" x14ac:dyDescent="0.3">
      <c r="B5" s="203" t="s">
        <v>181</v>
      </c>
      <c r="C5" s="204" t="s">
        <v>80</v>
      </c>
      <c r="D5" s="4"/>
      <c r="E5" s="4"/>
      <c r="F5" s="4"/>
    </row>
    <row r="6" spans="1:20" ht="26.25" customHeight="1" thickBot="1" x14ac:dyDescent="0.35">
      <c r="B6" s="348" t="s">
        <v>79</v>
      </c>
      <c r="C6" s="349" t="s">
        <v>182</v>
      </c>
      <c r="D6" s="4"/>
      <c r="E6" s="4"/>
      <c r="F6" s="4"/>
    </row>
    <row r="7" spans="1:20" ht="39.75" customHeight="1" thickBot="1" x14ac:dyDescent="0.35">
      <c r="B7" s="188" t="s">
        <v>172</v>
      </c>
      <c r="C7" s="205" t="str">
        <f>IF('Angaben Selbständigerwerbende'!F54=0,"nein","ja")</f>
        <v>nein</v>
      </c>
      <c r="D7" s="4"/>
      <c r="E7" s="4"/>
      <c r="F7" s="4"/>
    </row>
    <row r="10" spans="1:20" x14ac:dyDescent="0.3">
      <c r="B10" s="462" t="s">
        <v>68</v>
      </c>
      <c r="C10" s="465" t="s">
        <v>81</v>
      </c>
      <c r="D10" s="462" t="s">
        <v>82</v>
      </c>
      <c r="E10" s="462" t="s">
        <v>83</v>
      </c>
      <c r="F10" s="462" t="s">
        <v>84</v>
      </c>
      <c r="G10" s="456" t="s">
        <v>38</v>
      </c>
      <c r="H10" s="457"/>
      <c r="I10" s="458"/>
      <c r="J10" s="456" t="s">
        <v>85</v>
      </c>
      <c r="K10" s="457"/>
      <c r="L10" s="458"/>
      <c r="M10" s="456" t="s">
        <v>86</v>
      </c>
      <c r="N10" s="457"/>
      <c r="O10" s="458"/>
      <c r="P10" s="456" t="s">
        <v>87</v>
      </c>
      <c r="Q10" s="457"/>
      <c r="R10" s="458"/>
      <c r="S10" s="451" t="s">
        <v>88</v>
      </c>
      <c r="T10" s="451" t="s">
        <v>89</v>
      </c>
    </row>
    <row r="11" spans="1:20" x14ac:dyDescent="0.3">
      <c r="B11" s="463"/>
      <c r="C11" s="466"/>
      <c r="D11" s="463"/>
      <c r="E11" s="463"/>
      <c r="F11" s="463"/>
      <c r="G11" s="454" t="s">
        <v>90</v>
      </c>
      <c r="H11" s="455"/>
      <c r="I11" s="137">
        <v>0.15</v>
      </c>
      <c r="J11" s="454" t="s">
        <v>90</v>
      </c>
      <c r="K11" s="455"/>
      <c r="L11" s="137">
        <v>0.3</v>
      </c>
      <c r="M11" s="454" t="s">
        <v>90</v>
      </c>
      <c r="N11" s="455"/>
      <c r="O11" s="137">
        <v>0.25</v>
      </c>
      <c r="P11" s="454" t="s">
        <v>90</v>
      </c>
      <c r="Q11" s="455"/>
      <c r="R11" s="137">
        <v>0.25</v>
      </c>
      <c r="S11" s="452"/>
      <c r="T11" s="452"/>
    </row>
    <row r="12" spans="1:20" x14ac:dyDescent="0.3">
      <c r="B12" s="464"/>
      <c r="C12" s="467" t="s">
        <v>81</v>
      </c>
      <c r="D12" s="464"/>
      <c r="E12" s="464"/>
      <c r="F12" s="464"/>
      <c r="G12" s="138" t="s">
        <v>91</v>
      </c>
      <c r="H12" s="139" t="s">
        <v>92</v>
      </c>
      <c r="I12" s="140" t="s">
        <v>69</v>
      </c>
      <c r="J12" s="138" t="s">
        <v>91</v>
      </c>
      <c r="K12" s="139" t="s">
        <v>92</v>
      </c>
      <c r="L12" s="140" t="s">
        <v>69</v>
      </c>
      <c r="M12" s="138" t="s">
        <v>91</v>
      </c>
      <c r="N12" s="139" t="s">
        <v>92</v>
      </c>
      <c r="O12" s="140" t="s">
        <v>69</v>
      </c>
      <c r="P12" s="138" t="s">
        <v>91</v>
      </c>
      <c r="Q12" s="139" t="s">
        <v>92</v>
      </c>
      <c r="R12" s="140" t="s">
        <v>69</v>
      </c>
      <c r="S12" s="453"/>
      <c r="T12" s="453"/>
    </row>
    <row r="13" spans="1:20" x14ac:dyDescent="0.3">
      <c r="B13" s="141"/>
      <c r="C13" s="142"/>
      <c r="D13" s="143"/>
      <c r="E13" s="144"/>
      <c r="F13" s="144"/>
      <c r="G13" s="145"/>
      <c r="H13" s="146"/>
      <c r="I13" s="147">
        <f>IF(G13="",0,SUM(G13*H13))</f>
        <v>0</v>
      </c>
      <c r="J13" s="145"/>
      <c r="K13" s="146"/>
      <c r="L13" s="147">
        <f>IF(J13="",0,SUM(J13*K13))</f>
        <v>0</v>
      </c>
      <c r="M13" s="145"/>
      <c r="N13" s="146"/>
      <c r="O13" s="147">
        <f>IF(M13="",0,SUM(M13*N13))</f>
        <v>0</v>
      </c>
      <c r="P13" s="145"/>
      <c r="Q13" s="148"/>
      <c r="R13" s="147">
        <f>IF(P13="",0,SUM(P13*Q13))</f>
        <v>0</v>
      </c>
      <c r="S13" s="149" t="s">
        <v>115</v>
      </c>
      <c r="T13" s="149">
        <f>IF(S13="ja",SUM((D13+E13+F13+I13+L13+O13+R13)*0.1),"")</f>
        <v>0</v>
      </c>
    </row>
    <row r="14" spans="1:20" x14ac:dyDescent="0.3">
      <c r="B14" s="141"/>
      <c r="C14" s="142"/>
      <c r="D14" s="143"/>
      <c r="E14" s="144"/>
      <c r="F14" s="144"/>
      <c r="G14" s="145"/>
      <c r="H14" s="146"/>
      <c r="I14" s="147">
        <f t="shared" ref="I14:I26" si="0">IF(G14="",0,SUM(G14*H14))</f>
        <v>0</v>
      </c>
      <c r="J14" s="145"/>
      <c r="K14" s="146"/>
      <c r="L14" s="147">
        <f t="shared" ref="L14:L26" si="1">IF(J14="",0,SUM(J14*K14))</f>
        <v>0</v>
      </c>
      <c r="M14" s="145"/>
      <c r="N14" s="146"/>
      <c r="O14" s="147">
        <f t="shared" ref="O14:O26" si="2">IF(M14="",0,SUM(M14*N14))</f>
        <v>0</v>
      </c>
      <c r="P14" s="145"/>
      <c r="Q14" s="148"/>
      <c r="R14" s="147">
        <f t="shared" ref="R14:R26" si="3">IF(P14="",0,SUM(P14*Q14))</f>
        <v>0</v>
      </c>
      <c r="S14" s="149" t="s">
        <v>115</v>
      </c>
      <c r="T14" s="149">
        <f t="shared" ref="T14:T26" si="4">IF(S14="ja",SUM((D14+E14+F14+I14+L14+O14+R14)*0.1),"")</f>
        <v>0</v>
      </c>
    </row>
    <row r="15" spans="1:20" x14ac:dyDescent="0.3">
      <c r="B15" s="141"/>
      <c r="C15" s="142"/>
      <c r="D15" s="143"/>
      <c r="E15" s="144"/>
      <c r="F15" s="144"/>
      <c r="G15" s="145"/>
      <c r="H15" s="146"/>
      <c r="I15" s="147">
        <f t="shared" si="0"/>
        <v>0</v>
      </c>
      <c r="J15" s="145"/>
      <c r="K15" s="146"/>
      <c r="L15" s="147">
        <f t="shared" si="1"/>
        <v>0</v>
      </c>
      <c r="M15" s="145"/>
      <c r="N15" s="146"/>
      <c r="O15" s="147">
        <f t="shared" si="2"/>
        <v>0</v>
      </c>
      <c r="P15" s="145"/>
      <c r="Q15" s="148"/>
      <c r="R15" s="147">
        <f t="shared" si="3"/>
        <v>0</v>
      </c>
      <c r="S15" s="149" t="s">
        <v>115</v>
      </c>
      <c r="T15" s="149">
        <f t="shared" si="4"/>
        <v>0</v>
      </c>
    </row>
    <row r="16" spans="1:20" x14ac:dyDescent="0.3">
      <c r="B16" s="141"/>
      <c r="C16" s="142"/>
      <c r="D16" s="143"/>
      <c r="E16" s="144"/>
      <c r="F16" s="144"/>
      <c r="G16" s="145"/>
      <c r="H16" s="146"/>
      <c r="I16" s="147">
        <f t="shared" si="0"/>
        <v>0</v>
      </c>
      <c r="J16" s="145"/>
      <c r="K16" s="146"/>
      <c r="L16" s="147">
        <f t="shared" si="1"/>
        <v>0</v>
      </c>
      <c r="M16" s="145"/>
      <c r="N16" s="146"/>
      <c r="O16" s="147">
        <f t="shared" si="2"/>
        <v>0</v>
      </c>
      <c r="P16" s="145"/>
      <c r="Q16" s="148"/>
      <c r="R16" s="147">
        <f t="shared" si="3"/>
        <v>0</v>
      </c>
      <c r="S16" s="149" t="s">
        <v>115</v>
      </c>
      <c r="T16" s="149">
        <f t="shared" si="4"/>
        <v>0</v>
      </c>
    </row>
    <row r="17" spans="2:20" x14ac:dyDescent="0.3">
      <c r="B17" s="141"/>
      <c r="C17" s="142"/>
      <c r="D17" s="143"/>
      <c r="E17" s="144"/>
      <c r="F17" s="144"/>
      <c r="G17" s="145"/>
      <c r="H17" s="146"/>
      <c r="I17" s="147">
        <f t="shared" si="0"/>
        <v>0</v>
      </c>
      <c r="J17" s="145"/>
      <c r="K17" s="146"/>
      <c r="L17" s="147">
        <f t="shared" si="1"/>
        <v>0</v>
      </c>
      <c r="M17" s="145"/>
      <c r="N17" s="146"/>
      <c r="O17" s="147">
        <f t="shared" si="2"/>
        <v>0</v>
      </c>
      <c r="P17" s="145"/>
      <c r="Q17" s="148"/>
      <c r="R17" s="147">
        <f t="shared" si="3"/>
        <v>0</v>
      </c>
      <c r="S17" s="149" t="s">
        <v>115</v>
      </c>
      <c r="T17" s="149">
        <f t="shared" si="4"/>
        <v>0</v>
      </c>
    </row>
    <row r="18" spans="2:20" x14ac:dyDescent="0.3">
      <c r="B18" s="141"/>
      <c r="C18" s="142"/>
      <c r="D18" s="143"/>
      <c r="E18" s="144"/>
      <c r="F18" s="144"/>
      <c r="G18" s="145"/>
      <c r="H18" s="146"/>
      <c r="I18" s="147">
        <f t="shared" si="0"/>
        <v>0</v>
      </c>
      <c r="J18" s="145"/>
      <c r="K18" s="146"/>
      <c r="L18" s="147">
        <f t="shared" si="1"/>
        <v>0</v>
      </c>
      <c r="M18" s="145"/>
      <c r="N18" s="146"/>
      <c r="O18" s="147">
        <f t="shared" si="2"/>
        <v>0</v>
      </c>
      <c r="P18" s="145"/>
      <c r="Q18" s="148"/>
      <c r="R18" s="147">
        <f t="shared" si="3"/>
        <v>0</v>
      </c>
      <c r="S18" s="149" t="s">
        <v>115</v>
      </c>
      <c r="T18" s="149">
        <f t="shared" si="4"/>
        <v>0</v>
      </c>
    </row>
    <row r="19" spans="2:20" x14ac:dyDescent="0.3">
      <c r="B19" s="141"/>
      <c r="C19" s="142"/>
      <c r="D19" s="143"/>
      <c r="E19" s="144"/>
      <c r="F19" s="144"/>
      <c r="G19" s="145"/>
      <c r="H19" s="146"/>
      <c r="I19" s="147">
        <f t="shared" si="0"/>
        <v>0</v>
      </c>
      <c r="J19" s="145"/>
      <c r="K19" s="146"/>
      <c r="L19" s="147">
        <f t="shared" si="1"/>
        <v>0</v>
      </c>
      <c r="M19" s="145"/>
      <c r="N19" s="146"/>
      <c r="O19" s="147">
        <f t="shared" si="2"/>
        <v>0</v>
      </c>
      <c r="P19" s="145"/>
      <c r="Q19" s="148"/>
      <c r="R19" s="147">
        <f t="shared" si="3"/>
        <v>0</v>
      </c>
      <c r="S19" s="149" t="s">
        <v>115</v>
      </c>
      <c r="T19" s="149">
        <f t="shared" si="4"/>
        <v>0</v>
      </c>
    </row>
    <row r="20" spans="2:20" x14ac:dyDescent="0.3">
      <c r="B20" s="141"/>
      <c r="C20" s="142"/>
      <c r="D20" s="143"/>
      <c r="E20" s="144"/>
      <c r="F20" s="144"/>
      <c r="G20" s="145"/>
      <c r="H20" s="146"/>
      <c r="I20" s="147">
        <f t="shared" si="0"/>
        <v>0</v>
      </c>
      <c r="J20" s="145"/>
      <c r="K20" s="146"/>
      <c r="L20" s="147">
        <f t="shared" si="1"/>
        <v>0</v>
      </c>
      <c r="M20" s="145"/>
      <c r="N20" s="146"/>
      <c r="O20" s="147">
        <f t="shared" si="2"/>
        <v>0</v>
      </c>
      <c r="P20" s="145"/>
      <c r="Q20" s="148"/>
      <c r="R20" s="147">
        <f t="shared" si="3"/>
        <v>0</v>
      </c>
      <c r="S20" s="149" t="s">
        <v>115</v>
      </c>
      <c r="T20" s="149">
        <f t="shared" si="4"/>
        <v>0</v>
      </c>
    </row>
    <row r="21" spans="2:20" x14ac:dyDescent="0.3">
      <c r="B21" s="141"/>
      <c r="C21" s="142"/>
      <c r="D21" s="143"/>
      <c r="E21" s="144"/>
      <c r="F21" s="144"/>
      <c r="G21" s="145"/>
      <c r="H21" s="146"/>
      <c r="I21" s="147">
        <f t="shared" si="0"/>
        <v>0</v>
      </c>
      <c r="J21" s="145"/>
      <c r="K21" s="146"/>
      <c r="L21" s="147">
        <f t="shared" si="1"/>
        <v>0</v>
      </c>
      <c r="M21" s="145"/>
      <c r="N21" s="146"/>
      <c r="O21" s="147">
        <f t="shared" si="2"/>
        <v>0</v>
      </c>
      <c r="P21" s="145"/>
      <c r="Q21" s="148"/>
      <c r="R21" s="147">
        <f t="shared" si="3"/>
        <v>0</v>
      </c>
      <c r="S21" s="149" t="s">
        <v>115</v>
      </c>
      <c r="T21" s="149">
        <f t="shared" si="4"/>
        <v>0</v>
      </c>
    </row>
    <row r="22" spans="2:20" x14ac:dyDescent="0.3">
      <c r="B22" s="141"/>
      <c r="C22" s="142"/>
      <c r="D22" s="143"/>
      <c r="E22" s="144"/>
      <c r="F22" s="144"/>
      <c r="G22" s="145"/>
      <c r="H22" s="146"/>
      <c r="I22" s="147">
        <f t="shared" si="0"/>
        <v>0</v>
      </c>
      <c r="J22" s="145"/>
      <c r="K22" s="146"/>
      <c r="L22" s="147">
        <f t="shared" si="1"/>
        <v>0</v>
      </c>
      <c r="M22" s="145"/>
      <c r="N22" s="146"/>
      <c r="O22" s="147">
        <f t="shared" si="2"/>
        <v>0</v>
      </c>
      <c r="P22" s="145"/>
      <c r="Q22" s="148"/>
      <c r="R22" s="147">
        <f t="shared" si="3"/>
        <v>0</v>
      </c>
      <c r="S22" s="149" t="s">
        <v>115</v>
      </c>
      <c r="T22" s="149">
        <f t="shared" si="4"/>
        <v>0</v>
      </c>
    </row>
    <row r="23" spans="2:20" x14ac:dyDescent="0.3">
      <c r="B23" s="141"/>
      <c r="C23" s="142"/>
      <c r="D23" s="143"/>
      <c r="E23" s="144"/>
      <c r="F23" s="144"/>
      <c r="G23" s="145"/>
      <c r="H23" s="146"/>
      <c r="I23" s="147">
        <f t="shared" si="0"/>
        <v>0</v>
      </c>
      <c r="J23" s="145"/>
      <c r="K23" s="146"/>
      <c r="L23" s="147">
        <f t="shared" si="1"/>
        <v>0</v>
      </c>
      <c r="M23" s="145"/>
      <c r="N23" s="146"/>
      <c r="O23" s="147">
        <f t="shared" si="2"/>
        <v>0</v>
      </c>
      <c r="P23" s="145"/>
      <c r="Q23" s="148"/>
      <c r="R23" s="147">
        <f t="shared" si="3"/>
        <v>0</v>
      </c>
      <c r="S23" s="149" t="s">
        <v>115</v>
      </c>
      <c r="T23" s="149">
        <f t="shared" si="4"/>
        <v>0</v>
      </c>
    </row>
    <row r="24" spans="2:20" x14ac:dyDescent="0.3">
      <c r="B24" s="141"/>
      <c r="C24" s="142"/>
      <c r="D24" s="143"/>
      <c r="E24" s="144"/>
      <c r="F24" s="144"/>
      <c r="G24" s="145"/>
      <c r="H24" s="146"/>
      <c r="I24" s="147">
        <f t="shared" si="0"/>
        <v>0</v>
      </c>
      <c r="J24" s="145"/>
      <c r="K24" s="146"/>
      <c r="L24" s="147">
        <f t="shared" si="1"/>
        <v>0</v>
      </c>
      <c r="M24" s="145"/>
      <c r="N24" s="146"/>
      <c r="O24" s="147">
        <f t="shared" si="2"/>
        <v>0</v>
      </c>
      <c r="P24" s="145"/>
      <c r="Q24" s="148"/>
      <c r="R24" s="147">
        <f t="shared" si="3"/>
        <v>0</v>
      </c>
      <c r="S24" s="149" t="s">
        <v>115</v>
      </c>
      <c r="T24" s="149">
        <f t="shared" si="4"/>
        <v>0</v>
      </c>
    </row>
    <row r="25" spans="2:20" x14ac:dyDescent="0.3">
      <c r="B25" s="141"/>
      <c r="C25" s="142"/>
      <c r="D25" s="143"/>
      <c r="E25" s="144"/>
      <c r="F25" s="144"/>
      <c r="G25" s="145"/>
      <c r="H25" s="146"/>
      <c r="I25" s="147">
        <f t="shared" si="0"/>
        <v>0</v>
      </c>
      <c r="J25" s="145"/>
      <c r="K25" s="146"/>
      <c r="L25" s="147">
        <f t="shared" si="1"/>
        <v>0</v>
      </c>
      <c r="M25" s="145"/>
      <c r="N25" s="146"/>
      <c r="O25" s="147">
        <f t="shared" si="2"/>
        <v>0</v>
      </c>
      <c r="P25" s="145"/>
      <c r="Q25" s="148"/>
      <c r="R25" s="147">
        <f t="shared" si="3"/>
        <v>0</v>
      </c>
      <c r="S25" s="149" t="s">
        <v>115</v>
      </c>
      <c r="T25" s="149">
        <f t="shared" si="4"/>
        <v>0</v>
      </c>
    </row>
    <row r="26" spans="2:20" x14ac:dyDescent="0.3">
      <c r="B26" s="141"/>
      <c r="C26" s="142"/>
      <c r="D26" s="143"/>
      <c r="E26" s="144"/>
      <c r="F26" s="144"/>
      <c r="G26" s="150"/>
      <c r="H26" s="139"/>
      <c r="I26" s="147">
        <f t="shared" si="0"/>
        <v>0</v>
      </c>
      <c r="J26" s="145"/>
      <c r="K26" s="139"/>
      <c r="L26" s="147">
        <f t="shared" si="1"/>
        <v>0</v>
      </c>
      <c r="M26" s="145"/>
      <c r="N26" s="139"/>
      <c r="O26" s="147">
        <f t="shared" si="2"/>
        <v>0</v>
      </c>
      <c r="P26" s="145"/>
      <c r="Q26" s="148"/>
      <c r="R26" s="147">
        <f t="shared" si="3"/>
        <v>0</v>
      </c>
      <c r="S26" s="149" t="s">
        <v>115</v>
      </c>
      <c r="T26" s="149">
        <f t="shared" si="4"/>
        <v>0</v>
      </c>
    </row>
    <row r="27" spans="2:20" ht="14.5" thickBot="1" x14ac:dyDescent="0.35">
      <c r="B27" s="151"/>
      <c r="C27" s="151"/>
      <c r="D27" s="152">
        <f>SUM(D13:D26)</f>
        <v>0</v>
      </c>
      <c r="E27" s="152">
        <f>SUM(E13:E26)</f>
        <v>0</v>
      </c>
      <c r="F27" s="152">
        <f>SUM(F13:F26)</f>
        <v>0</v>
      </c>
      <c r="G27" s="153">
        <f>SUM(G13:G26)</f>
        <v>0</v>
      </c>
      <c r="H27" s="154"/>
      <c r="I27" s="155">
        <f>SUM(I13:I26)</f>
        <v>0</v>
      </c>
      <c r="J27" s="153">
        <f>SUM(J13:J26)</f>
        <v>0</v>
      </c>
      <c r="K27" s="154"/>
      <c r="L27" s="155">
        <f>SUM(L13:L26)</f>
        <v>0</v>
      </c>
      <c r="M27" s="156">
        <f>SUM(M13:M26)</f>
        <v>0</v>
      </c>
      <c r="N27" s="154"/>
      <c r="O27" s="155">
        <f>SUM(O13:O26)</f>
        <v>0</v>
      </c>
      <c r="P27" s="153">
        <f>SUM(P13:P26)</f>
        <v>0</v>
      </c>
      <c r="Q27" s="154"/>
      <c r="R27" s="155">
        <f>SUM(R13:R26)</f>
        <v>0</v>
      </c>
      <c r="S27" s="157"/>
      <c r="T27" s="157">
        <f>SUM(T13:T26)</f>
        <v>0</v>
      </c>
    </row>
    <row r="28" spans="2:20" ht="14.5" thickTop="1" x14ac:dyDescent="0.3"/>
    <row r="29" spans="2:20" ht="14.5" thickBot="1" x14ac:dyDescent="0.35"/>
    <row r="30" spans="2:20" x14ac:dyDescent="0.3">
      <c r="B30" s="158" t="s">
        <v>68</v>
      </c>
      <c r="C30" s="159" t="s">
        <v>94</v>
      </c>
      <c r="D30" s="160"/>
      <c r="E30" s="160"/>
      <c r="F30" s="161"/>
      <c r="G30" s="139" t="s">
        <v>91</v>
      </c>
      <c r="H30" s="139" t="s">
        <v>92</v>
      </c>
      <c r="I30" s="140" t="s">
        <v>69</v>
      </c>
      <c r="J30" s="138" t="s">
        <v>91</v>
      </c>
      <c r="K30" s="139" t="s">
        <v>92</v>
      </c>
      <c r="L30" s="140" t="s">
        <v>69</v>
      </c>
      <c r="M30" s="138" t="s">
        <v>91</v>
      </c>
      <c r="N30" s="139" t="s">
        <v>92</v>
      </c>
      <c r="O30" s="140" t="s">
        <v>69</v>
      </c>
      <c r="P30" s="138" t="s">
        <v>91</v>
      </c>
      <c r="Q30" s="139" t="s">
        <v>92</v>
      </c>
      <c r="R30" s="140" t="s">
        <v>69</v>
      </c>
    </row>
    <row r="31" spans="2:20" x14ac:dyDescent="0.3">
      <c r="B31" s="141"/>
      <c r="C31" s="162"/>
      <c r="D31" s="163"/>
      <c r="E31" s="163"/>
      <c r="F31" s="163"/>
      <c r="G31" s="164"/>
      <c r="H31" s="146"/>
      <c r="I31" s="147" t="str">
        <f t="shared" ref="I31" si="5">IF(G31="","",SUM(G31*H31))</f>
        <v/>
      </c>
      <c r="J31" s="164"/>
      <c r="K31" s="146"/>
      <c r="L31" s="147" t="str">
        <f t="shared" ref="L31:L42" si="6">IF(J31="","",SUM(J31*K31))</f>
        <v/>
      </c>
      <c r="M31" s="164"/>
      <c r="N31" s="146"/>
      <c r="O31" s="147"/>
      <c r="P31" s="164"/>
      <c r="Q31" s="146"/>
      <c r="R31" s="147" t="str">
        <f t="shared" ref="R31:R42" si="7">IF(P31="","",SUM(P31*Q31))</f>
        <v/>
      </c>
    </row>
    <row r="32" spans="2:20" x14ac:dyDescent="0.3">
      <c r="B32" s="141"/>
      <c r="C32" s="162"/>
      <c r="D32" s="163"/>
      <c r="E32" s="163"/>
      <c r="F32" s="163"/>
      <c r="G32" s="164"/>
      <c r="H32" s="146"/>
      <c r="I32" s="147"/>
      <c r="J32" s="164"/>
      <c r="K32" s="146"/>
      <c r="L32" s="147" t="str">
        <f t="shared" si="6"/>
        <v/>
      </c>
      <c r="M32" s="164"/>
      <c r="N32" s="146"/>
      <c r="O32" s="147" t="str">
        <f t="shared" ref="O32:O42" si="8">IF(M32="","",SUM(M32*N32))</f>
        <v/>
      </c>
      <c r="P32" s="164"/>
      <c r="Q32" s="146"/>
      <c r="R32" s="147" t="str">
        <f t="shared" si="7"/>
        <v/>
      </c>
    </row>
    <row r="33" spans="2:18" x14ac:dyDescent="0.3">
      <c r="B33" s="141"/>
      <c r="C33" s="162"/>
      <c r="D33" s="163"/>
      <c r="E33" s="163"/>
      <c r="F33" s="163"/>
      <c r="G33" s="164"/>
      <c r="H33" s="146"/>
      <c r="I33" s="147" t="str">
        <f t="shared" ref="I33:I42" si="9">IF(G33="","",SUM(G33*H33))</f>
        <v/>
      </c>
      <c r="J33" s="164"/>
      <c r="K33" s="146"/>
      <c r="L33" s="147" t="str">
        <f t="shared" si="6"/>
        <v/>
      </c>
      <c r="M33" s="164"/>
      <c r="N33" s="146"/>
      <c r="O33" s="147" t="str">
        <f t="shared" si="8"/>
        <v/>
      </c>
      <c r="P33" s="164"/>
      <c r="Q33" s="146"/>
      <c r="R33" s="147" t="str">
        <f t="shared" si="7"/>
        <v/>
      </c>
    </row>
    <row r="34" spans="2:18" x14ac:dyDescent="0.3">
      <c r="B34" s="141"/>
      <c r="C34" s="162"/>
      <c r="D34" s="163"/>
      <c r="E34" s="163"/>
      <c r="F34" s="163"/>
      <c r="G34" s="164"/>
      <c r="H34" s="146"/>
      <c r="I34" s="147" t="str">
        <f t="shared" si="9"/>
        <v/>
      </c>
      <c r="J34" s="164"/>
      <c r="K34" s="146"/>
      <c r="L34" s="147" t="str">
        <f t="shared" si="6"/>
        <v/>
      </c>
      <c r="M34" s="164"/>
      <c r="N34" s="146"/>
      <c r="O34" s="147" t="str">
        <f t="shared" si="8"/>
        <v/>
      </c>
      <c r="P34" s="164"/>
      <c r="Q34" s="146"/>
      <c r="R34" s="147" t="str">
        <f t="shared" si="7"/>
        <v/>
      </c>
    </row>
    <row r="35" spans="2:18" x14ac:dyDescent="0.3">
      <c r="B35" s="141"/>
      <c r="C35" s="162"/>
      <c r="D35" s="163"/>
      <c r="E35" s="163"/>
      <c r="F35" s="163"/>
      <c r="G35" s="164"/>
      <c r="H35" s="146"/>
      <c r="I35" s="147" t="str">
        <f t="shared" si="9"/>
        <v/>
      </c>
      <c r="J35" s="164"/>
      <c r="K35" s="146"/>
      <c r="L35" s="147" t="str">
        <f t="shared" si="6"/>
        <v/>
      </c>
      <c r="M35" s="164"/>
      <c r="N35" s="146"/>
      <c r="O35" s="147" t="str">
        <f t="shared" si="8"/>
        <v/>
      </c>
      <c r="P35" s="164"/>
      <c r="Q35" s="146"/>
      <c r="R35" s="147" t="str">
        <f t="shared" si="7"/>
        <v/>
      </c>
    </row>
    <row r="36" spans="2:18" x14ac:dyDescent="0.3">
      <c r="B36" s="141"/>
      <c r="C36" s="162"/>
      <c r="D36" s="163"/>
      <c r="E36" s="163"/>
      <c r="F36" s="163"/>
      <c r="G36" s="164"/>
      <c r="H36" s="146"/>
      <c r="I36" s="147" t="str">
        <f t="shared" si="9"/>
        <v/>
      </c>
      <c r="J36" s="164"/>
      <c r="K36" s="146"/>
      <c r="L36" s="147" t="str">
        <f t="shared" si="6"/>
        <v/>
      </c>
      <c r="M36" s="164"/>
      <c r="N36" s="146"/>
      <c r="O36" s="147" t="str">
        <f t="shared" si="8"/>
        <v/>
      </c>
      <c r="P36" s="164"/>
      <c r="Q36" s="146"/>
      <c r="R36" s="147" t="str">
        <f t="shared" si="7"/>
        <v/>
      </c>
    </row>
    <row r="37" spans="2:18" x14ac:dyDescent="0.3">
      <c r="B37" s="141"/>
      <c r="C37" s="162"/>
      <c r="D37" s="163"/>
      <c r="E37" s="163"/>
      <c r="F37" s="163"/>
      <c r="G37" s="164"/>
      <c r="H37" s="146"/>
      <c r="I37" s="147" t="str">
        <f t="shared" si="9"/>
        <v/>
      </c>
      <c r="J37" s="164"/>
      <c r="K37" s="146"/>
      <c r="L37" s="147" t="str">
        <f t="shared" si="6"/>
        <v/>
      </c>
      <c r="M37" s="164"/>
      <c r="N37" s="146"/>
      <c r="O37" s="147" t="str">
        <f t="shared" si="8"/>
        <v/>
      </c>
      <c r="P37" s="164"/>
      <c r="Q37" s="146"/>
      <c r="R37" s="147" t="str">
        <f t="shared" si="7"/>
        <v/>
      </c>
    </row>
    <row r="38" spans="2:18" x14ac:dyDescent="0.3">
      <c r="B38" s="141"/>
      <c r="C38" s="162"/>
      <c r="D38" s="163"/>
      <c r="E38" s="163"/>
      <c r="F38" s="163"/>
      <c r="G38" s="164"/>
      <c r="H38" s="146"/>
      <c r="I38" s="147" t="str">
        <f t="shared" si="9"/>
        <v/>
      </c>
      <c r="J38" s="164"/>
      <c r="K38" s="146"/>
      <c r="L38" s="147" t="str">
        <f t="shared" si="6"/>
        <v/>
      </c>
      <c r="M38" s="164"/>
      <c r="N38" s="146"/>
      <c r="O38" s="147" t="str">
        <f t="shared" si="8"/>
        <v/>
      </c>
      <c r="P38" s="164"/>
      <c r="Q38" s="146"/>
      <c r="R38" s="147" t="str">
        <f t="shared" si="7"/>
        <v/>
      </c>
    </row>
    <row r="39" spans="2:18" x14ac:dyDescent="0.3">
      <c r="B39" s="141"/>
      <c r="C39" s="162"/>
      <c r="D39" s="163"/>
      <c r="E39" s="163"/>
      <c r="F39" s="163"/>
      <c r="G39" s="164"/>
      <c r="H39" s="146"/>
      <c r="I39" s="147" t="str">
        <f t="shared" si="9"/>
        <v/>
      </c>
      <c r="J39" s="164"/>
      <c r="K39" s="146"/>
      <c r="L39" s="147" t="str">
        <f t="shared" si="6"/>
        <v/>
      </c>
      <c r="M39" s="164"/>
      <c r="N39" s="146"/>
      <c r="O39" s="147" t="str">
        <f t="shared" si="8"/>
        <v/>
      </c>
      <c r="P39" s="164"/>
      <c r="Q39" s="146"/>
      <c r="R39" s="147" t="str">
        <f t="shared" si="7"/>
        <v/>
      </c>
    </row>
    <row r="40" spans="2:18" x14ac:dyDescent="0.3">
      <c r="B40" s="141"/>
      <c r="C40" s="162"/>
      <c r="D40" s="163"/>
      <c r="E40" s="163"/>
      <c r="F40" s="163"/>
      <c r="G40" s="164"/>
      <c r="H40" s="146"/>
      <c r="I40" s="147" t="str">
        <f t="shared" si="9"/>
        <v/>
      </c>
      <c r="J40" s="164"/>
      <c r="K40" s="146"/>
      <c r="L40" s="147" t="str">
        <f t="shared" si="6"/>
        <v/>
      </c>
      <c r="M40" s="164"/>
      <c r="N40" s="146"/>
      <c r="O40" s="147" t="str">
        <f t="shared" si="8"/>
        <v/>
      </c>
      <c r="P40" s="164"/>
      <c r="Q40" s="146"/>
      <c r="R40" s="147" t="str">
        <f t="shared" si="7"/>
        <v/>
      </c>
    </row>
    <row r="41" spans="2:18" x14ac:dyDescent="0.3">
      <c r="B41" s="141"/>
      <c r="C41" s="162"/>
      <c r="D41" s="163"/>
      <c r="E41" s="163"/>
      <c r="F41" s="163"/>
      <c r="G41" s="165"/>
      <c r="I41" s="147" t="str">
        <f t="shared" si="9"/>
        <v/>
      </c>
      <c r="J41" s="165"/>
      <c r="L41" s="147" t="str">
        <f t="shared" si="6"/>
        <v/>
      </c>
      <c r="M41" s="165"/>
      <c r="O41" s="147" t="str">
        <f t="shared" si="8"/>
        <v/>
      </c>
      <c r="P41" s="165"/>
      <c r="R41" s="147" t="str">
        <f t="shared" si="7"/>
        <v/>
      </c>
    </row>
    <row r="42" spans="2:18" x14ac:dyDescent="0.3">
      <c r="B42" s="141"/>
      <c r="C42" s="166"/>
      <c r="D42" s="167"/>
      <c r="E42" s="167"/>
      <c r="F42" s="167"/>
      <c r="G42" s="165"/>
      <c r="I42" s="147" t="str">
        <f t="shared" si="9"/>
        <v/>
      </c>
      <c r="J42" s="165"/>
      <c r="L42" s="147" t="str">
        <f t="shared" si="6"/>
        <v/>
      </c>
      <c r="M42" s="165"/>
      <c r="O42" s="147" t="str">
        <f t="shared" si="8"/>
        <v/>
      </c>
      <c r="P42" s="165"/>
      <c r="R42" s="147" t="str">
        <f t="shared" si="7"/>
        <v/>
      </c>
    </row>
    <row r="43" spans="2:18" ht="14.5" thickBot="1" x14ac:dyDescent="0.35">
      <c r="B43" s="168"/>
      <c r="C43" s="169"/>
      <c r="D43" s="170">
        <f>SUM(D31:D42)</f>
        <v>0</v>
      </c>
      <c r="E43" s="170">
        <f>SUM(E31:E42)</f>
        <v>0</v>
      </c>
      <c r="F43" s="170"/>
      <c r="G43" s="171"/>
      <c r="H43" s="172"/>
      <c r="I43" s="173">
        <f>SUM(I31:I42)</f>
        <v>0</v>
      </c>
      <c r="J43" s="171"/>
      <c r="K43" s="172"/>
      <c r="L43" s="173">
        <f>SUM(L31:L42)</f>
        <v>0</v>
      </c>
      <c r="M43" s="171"/>
      <c r="N43" s="172"/>
      <c r="O43" s="173">
        <f>SUM(O31:O42)</f>
        <v>0</v>
      </c>
      <c r="P43" s="171"/>
      <c r="Q43" s="172"/>
      <c r="R43" s="173">
        <f>SUM(R31:R42)</f>
        <v>0</v>
      </c>
    </row>
    <row r="44" spans="2:18" ht="14.5" thickBot="1" x14ac:dyDescent="0.35"/>
    <row r="45" spans="2:18" ht="14.5" thickBot="1" x14ac:dyDescent="0.35">
      <c r="L45" s="174"/>
      <c r="M45" s="174"/>
      <c r="N45" s="174"/>
      <c r="O45" s="175"/>
      <c r="P45" s="174" t="s">
        <v>95</v>
      </c>
      <c r="Q45" s="176"/>
      <c r="R45" s="177">
        <f>SUM(C43:R43)</f>
        <v>0</v>
      </c>
    </row>
    <row r="46" spans="2:18" ht="23.25" customHeight="1" thickBot="1" x14ac:dyDescent="0.35">
      <c r="B46" s="459" t="s">
        <v>96</v>
      </c>
      <c r="C46" s="460"/>
      <c r="D46" s="460"/>
      <c r="E46" s="461"/>
      <c r="F46" s="178"/>
    </row>
    <row r="47" spans="2:18" ht="14.5" thickBot="1" x14ac:dyDescent="0.35">
      <c r="B47" s="8"/>
      <c r="C47" s="2"/>
      <c r="D47" s="2"/>
      <c r="E47" s="3"/>
      <c r="F47" s="4"/>
      <c r="L47" s="174"/>
      <c r="M47" s="174"/>
      <c r="N47" s="174"/>
      <c r="O47" s="174"/>
      <c r="P47" s="174" t="s">
        <v>97</v>
      </c>
      <c r="Q47" s="179"/>
      <c r="R47" s="177">
        <f>SUM(D43:R43)</f>
        <v>0</v>
      </c>
    </row>
    <row r="48" spans="2:18" x14ac:dyDescent="0.3">
      <c r="B48" s="9"/>
      <c r="C48" s="146" t="s">
        <v>98</v>
      </c>
      <c r="D48" s="180" t="s">
        <v>93</v>
      </c>
      <c r="E48" s="5"/>
      <c r="F48" s="4"/>
    </row>
    <row r="49" spans="2:6" x14ac:dyDescent="0.3">
      <c r="B49" s="9"/>
      <c r="C49" s="4"/>
      <c r="D49" s="4"/>
      <c r="E49" s="5"/>
      <c r="F49" s="4"/>
    </row>
    <row r="50" spans="2:6" x14ac:dyDescent="0.3">
      <c r="B50" s="9"/>
      <c r="C50" s="146" t="s">
        <v>99</v>
      </c>
      <c r="D50" s="181" t="str">
        <f>IF(D48="nein","",D27)</f>
        <v/>
      </c>
      <c r="E50" s="5"/>
      <c r="F50" s="4"/>
    </row>
    <row r="51" spans="2:6" ht="42.5" x14ac:dyDescent="0.3">
      <c r="B51" s="9"/>
      <c r="C51" s="182" t="s">
        <v>100</v>
      </c>
      <c r="D51" s="181" t="str">
        <f>IF(D48="nein","",SUM(R47))</f>
        <v/>
      </c>
      <c r="E51" s="5"/>
      <c r="F51" s="4"/>
    </row>
    <row r="52" spans="2:6" x14ac:dyDescent="0.3">
      <c r="B52" s="9"/>
      <c r="C52" s="183" t="s">
        <v>101</v>
      </c>
      <c r="D52" s="184" t="str">
        <f>IF(D48="nein","",SUM(D51/(SUM(D50:D51))))</f>
        <v/>
      </c>
      <c r="E52" s="5"/>
      <c r="F52" s="4"/>
    </row>
    <row r="53" spans="2:6" ht="14.5" thickBot="1" x14ac:dyDescent="0.35">
      <c r="B53" s="11"/>
      <c r="C53" s="6"/>
      <c r="D53" s="6"/>
      <c r="E53" s="7"/>
      <c r="F53" s="4"/>
    </row>
  </sheetData>
  <mergeCells count="16">
    <mergeCell ref="B46:E46"/>
    <mergeCell ref="J10:L10"/>
    <mergeCell ref="M10:O10"/>
    <mergeCell ref="P10:R10"/>
    <mergeCell ref="S10:S12"/>
    <mergeCell ref="B10:B12"/>
    <mergeCell ref="C10:C12"/>
    <mergeCell ref="D10:D12"/>
    <mergeCell ref="E10:E12"/>
    <mergeCell ref="F10:F12"/>
    <mergeCell ref="T10:T12"/>
    <mergeCell ref="G11:H11"/>
    <mergeCell ref="J11:K11"/>
    <mergeCell ref="M11:N11"/>
    <mergeCell ref="P11:Q11"/>
    <mergeCell ref="G10:I10"/>
  </mergeCells>
  <dataValidations count="1">
    <dataValidation type="list" allowBlank="1" showInputMessage="1" showErrorMessage="1" sqref="S13:S26">
      <formula1>"ja,nein"</formula1>
    </dataValidation>
  </dataValidations>
  <pageMargins left="0.7" right="0.7" top="0.78740157499999996" bottom="0.78740157499999996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F8" sqref="F8"/>
    </sheetView>
  </sheetViews>
  <sheetFormatPr baseColWidth="10" defaultRowHeight="14" x14ac:dyDescent="0.3"/>
  <cols>
    <col min="1" max="1" width="3.08203125" customWidth="1"/>
    <col min="2" max="2" width="16.08203125" customWidth="1"/>
    <col min="3" max="3" width="10.08203125" customWidth="1"/>
    <col min="4" max="4" width="22.83203125" customWidth="1"/>
    <col min="5" max="5" width="14.08203125" customWidth="1"/>
    <col min="6" max="6" width="16.83203125" customWidth="1"/>
    <col min="7" max="7" width="20.33203125" customWidth="1"/>
    <col min="8" max="8" width="8.58203125" customWidth="1"/>
    <col min="9" max="9" width="6.75" customWidth="1"/>
    <col min="10" max="10" width="11.08203125" bestFit="1" customWidth="1"/>
    <col min="11" max="11" width="8.58203125" customWidth="1"/>
    <col min="12" max="12" width="6.58203125" customWidth="1"/>
    <col min="13" max="13" width="11.08203125" bestFit="1" customWidth="1"/>
    <col min="14" max="14" width="8.58203125" customWidth="1"/>
    <col min="15" max="15" width="6" customWidth="1"/>
    <col min="16" max="16" width="11.08203125" bestFit="1" customWidth="1"/>
    <col min="17" max="17" width="8.58203125" customWidth="1"/>
    <col min="18" max="18" width="6.5" customWidth="1"/>
    <col min="19" max="19" width="9.83203125" bestFit="1" customWidth="1"/>
  </cols>
  <sheetData>
    <row r="1" spans="1:7" x14ac:dyDescent="0.3">
      <c r="A1" t="s">
        <v>76</v>
      </c>
    </row>
    <row r="2" spans="1:7" x14ac:dyDescent="0.3">
      <c r="B2" s="134" t="s">
        <v>102</v>
      </c>
      <c r="C2" s="134"/>
      <c r="F2" s="18" t="str">
        <f>INTERN_Übersichtsblatt!I1</f>
        <v>Gesuchsteller</v>
      </c>
      <c r="G2" s="18" t="str">
        <f>INTERN_Übersichtsblatt!J1</f>
        <v>Name Vorname, Wohnort</v>
      </c>
    </row>
    <row r="3" spans="1:7" x14ac:dyDescent="0.3">
      <c r="B3" t="s">
        <v>103</v>
      </c>
      <c r="F3" s="18" t="str">
        <f>INTERN_Übersichtsblatt!I2</f>
        <v>Dossier Nr.</v>
      </c>
      <c r="G3" s="18" t="str">
        <f>INTERN_Übersichtsblatt!J2</f>
        <v>2021-xxxx</v>
      </c>
    </row>
    <row r="5" spans="1:7" ht="14.5" thickBot="1" x14ac:dyDescent="0.35"/>
    <row r="6" spans="1:7" x14ac:dyDescent="0.3">
      <c r="B6" s="185" t="s">
        <v>104</v>
      </c>
      <c r="C6" s="186">
        <v>0</v>
      </c>
      <c r="D6" s="187"/>
      <c r="E6" s="4"/>
    </row>
    <row r="7" spans="1:7" x14ac:dyDescent="0.3">
      <c r="B7" s="344" t="s">
        <v>181</v>
      </c>
      <c r="C7" s="346" t="str">
        <f>INTERN_Detailberechnung!C5</f>
        <v>xxx</v>
      </c>
      <c r="D7" s="343"/>
      <c r="E7" s="4"/>
    </row>
    <row r="8" spans="1:7" x14ac:dyDescent="0.3">
      <c r="B8" s="347" t="s">
        <v>79</v>
      </c>
      <c r="C8" s="346" t="str">
        <f>INTERN_Detailberechnung!C6</f>
        <v>yyy</v>
      </c>
      <c r="D8" s="343"/>
      <c r="E8" s="4"/>
    </row>
    <row r="9" spans="1:7" ht="14.5" thickBot="1" x14ac:dyDescent="0.35">
      <c r="B9" s="188" t="s">
        <v>187</v>
      </c>
      <c r="C9" s="189" t="str">
        <f>INTERN_Detailberechnung!C7</f>
        <v>nein</v>
      </c>
      <c r="D9" s="190"/>
      <c r="E9" s="4"/>
    </row>
    <row r="10" spans="1:7" x14ac:dyDescent="0.3">
      <c r="B10" s="345"/>
      <c r="C10" s="346"/>
      <c r="D10" s="4"/>
      <c r="E10" s="4"/>
    </row>
    <row r="11" spans="1:7" x14ac:dyDescent="0.3">
      <c r="B11" s="191"/>
      <c r="C11" s="192"/>
      <c r="D11" s="4"/>
      <c r="E11" s="4"/>
    </row>
    <row r="12" spans="1:7" x14ac:dyDescent="0.3">
      <c r="B12" s="134" t="s">
        <v>105</v>
      </c>
      <c r="C12" s="192"/>
      <c r="D12" s="4"/>
      <c r="E12" s="4"/>
    </row>
    <row r="14" spans="1:7" x14ac:dyDescent="0.3">
      <c r="B14" s="462" t="s">
        <v>106</v>
      </c>
      <c r="C14" s="465" t="s">
        <v>107</v>
      </c>
      <c r="D14" s="462" t="s">
        <v>108</v>
      </c>
      <c r="E14" s="465" t="s">
        <v>109</v>
      </c>
      <c r="F14" s="465" t="s">
        <v>110</v>
      </c>
      <c r="G14" s="465" t="s">
        <v>111</v>
      </c>
    </row>
    <row r="15" spans="1:7" x14ac:dyDescent="0.3">
      <c r="B15" s="463"/>
      <c r="C15" s="466"/>
      <c r="D15" s="463"/>
      <c r="E15" s="466"/>
      <c r="F15" s="466"/>
      <c r="G15" s="466"/>
    </row>
    <row r="16" spans="1:7" ht="18.75" customHeight="1" x14ac:dyDescent="0.3">
      <c r="B16" s="464"/>
      <c r="C16" s="467" t="s">
        <v>81</v>
      </c>
      <c r="D16" s="464"/>
      <c r="E16" s="467"/>
      <c r="F16" s="467"/>
      <c r="G16" s="467"/>
    </row>
    <row r="17" spans="2:7" x14ac:dyDescent="0.3">
      <c r="B17" s="193"/>
      <c r="C17" s="194"/>
      <c r="D17" s="144"/>
      <c r="E17" s="194"/>
      <c r="F17" s="195" t="str">
        <f t="shared" ref="F17:F24" si="0">IF(E17="","",(SUM(D17/C17*E17)))</f>
        <v/>
      </c>
      <c r="G17" s="144" t="str">
        <f>IF(D17="","",IF(F17="",D17,F17))</f>
        <v/>
      </c>
    </row>
    <row r="18" spans="2:7" x14ac:dyDescent="0.3">
      <c r="B18" s="193"/>
      <c r="C18" s="194"/>
      <c r="D18" s="144"/>
      <c r="E18" s="194"/>
      <c r="F18" s="195" t="str">
        <f t="shared" si="0"/>
        <v/>
      </c>
      <c r="G18" s="144" t="str">
        <f t="shared" ref="G18:G32" si="1">IF(D18="","",IF(F18="",D18,F18))</f>
        <v/>
      </c>
    </row>
    <row r="19" spans="2:7" x14ac:dyDescent="0.3">
      <c r="B19" s="193"/>
      <c r="C19" s="194"/>
      <c r="D19" s="144"/>
      <c r="E19" s="194"/>
      <c r="F19" s="195" t="str">
        <f t="shared" si="0"/>
        <v/>
      </c>
      <c r="G19" s="144" t="str">
        <f t="shared" si="1"/>
        <v/>
      </c>
    </row>
    <row r="20" spans="2:7" x14ac:dyDescent="0.3">
      <c r="B20" s="193"/>
      <c r="C20" s="194"/>
      <c r="D20" s="144"/>
      <c r="E20" s="194"/>
      <c r="F20" s="195" t="str">
        <f t="shared" si="0"/>
        <v/>
      </c>
      <c r="G20" s="144" t="str">
        <f t="shared" si="1"/>
        <v/>
      </c>
    </row>
    <row r="21" spans="2:7" x14ac:dyDescent="0.3">
      <c r="B21" s="193"/>
      <c r="C21" s="194"/>
      <c r="D21" s="144"/>
      <c r="E21" s="194"/>
      <c r="F21" s="195" t="str">
        <f t="shared" si="0"/>
        <v/>
      </c>
      <c r="G21" s="144" t="str">
        <f t="shared" si="1"/>
        <v/>
      </c>
    </row>
    <row r="22" spans="2:7" x14ac:dyDescent="0.3">
      <c r="B22" s="193"/>
      <c r="C22" s="194"/>
      <c r="D22" s="144"/>
      <c r="E22" s="194"/>
      <c r="F22" s="195" t="str">
        <f t="shared" si="0"/>
        <v/>
      </c>
      <c r="G22" s="144" t="str">
        <f t="shared" si="1"/>
        <v/>
      </c>
    </row>
    <row r="23" spans="2:7" x14ac:dyDescent="0.3">
      <c r="B23" s="193"/>
      <c r="C23" s="194"/>
      <c r="D23" s="144"/>
      <c r="E23" s="194"/>
      <c r="F23" s="195" t="str">
        <f t="shared" si="0"/>
        <v/>
      </c>
      <c r="G23" s="144" t="str">
        <f t="shared" si="1"/>
        <v/>
      </c>
    </row>
    <row r="24" spans="2:7" x14ac:dyDescent="0.3">
      <c r="B24" s="193"/>
      <c r="C24" s="194"/>
      <c r="D24" s="144"/>
      <c r="E24" s="194"/>
      <c r="F24" s="195" t="str">
        <f t="shared" si="0"/>
        <v/>
      </c>
      <c r="G24" s="144" t="str">
        <f t="shared" si="1"/>
        <v/>
      </c>
    </row>
    <row r="25" spans="2:7" x14ac:dyDescent="0.3">
      <c r="B25" s="193"/>
      <c r="C25" s="194"/>
      <c r="D25" s="144"/>
      <c r="E25" s="194"/>
      <c r="F25" s="195" t="str">
        <f>IF(E25="","",(SUM(D25/C25*E25)))</f>
        <v/>
      </c>
      <c r="G25" s="144" t="str">
        <f t="shared" si="1"/>
        <v/>
      </c>
    </row>
    <row r="26" spans="2:7" x14ac:dyDescent="0.3">
      <c r="B26" s="193"/>
      <c r="C26" s="194"/>
      <c r="D26" s="144"/>
      <c r="E26" s="194"/>
      <c r="F26" s="195" t="str">
        <f t="shared" ref="F26:F32" si="2">IF(E26="","",(SUM(D26/C26*E26)))</f>
        <v/>
      </c>
      <c r="G26" s="144" t="str">
        <f t="shared" si="1"/>
        <v/>
      </c>
    </row>
    <row r="27" spans="2:7" x14ac:dyDescent="0.3">
      <c r="B27" s="193"/>
      <c r="C27" s="194"/>
      <c r="D27" s="144"/>
      <c r="E27" s="194"/>
      <c r="F27" s="195" t="str">
        <f t="shared" si="2"/>
        <v/>
      </c>
      <c r="G27" s="144" t="str">
        <f t="shared" si="1"/>
        <v/>
      </c>
    </row>
    <row r="28" spans="2:7" x14ac:dyDescent="0.3">
      <c r="B28" s="193"/>
      <c r="C28" s="194"/>
      <c r="D28" s="144"/>
      <c r="E28" s="194"/>
      <c r="F28" s="195" t="str">
        <f t="shared" si="2"/>
        <v/>
      </c>
      <c r="G28" s="144" t="str">
        <f t="shared" si="1"/>
        <v/>
      </c>
    </row>
    <row r="29" spans="2:7" x14ac:dyDescent="0.3">
      <c r="B29" s="193"/>
      <c r="C29" s="194"/>
      <c r="D29" s="144"/>
      <c r="E29" s="194"/>
      <c r="F29" s="195" t="str">
        <f t="shared" si="2"/>
        <v/>
      </c>
      <c r="G29" s="144" t="str">
        <f t="shared" si="1"/>
        <v/>
      </c>
    </row>
    <row r="30" spans="2:7" x14ac:dyDescent="0.3">
      <c r="B30" s="193"/>
      <c r="C30" s="194"/>
      <c r="D30" s="144"/>
      <c r="E30" s="194"/>
      <c r="F30" s="195" t="str">
        <f t="shared" si="2"/>
        <v/>
      </c>
      <c r="G30" s="144" t="str">
        <f t="shared" si="1"/>
        <v/>
      </c>
    </row>
    <row r="31" spans="2:7" x14ac:dyDescent="0.3">
      <c r="B31" s="193"/>
      <c r="C31" s="194"/>
      <c r="D31" s="144"/>
      <c r="E31" s="194"/>
      <c r="F31" s="195" t="str">
        <f t="shared" si="2"/>
        <v/>
      </c>
      <c r="G31" s="144" t="str">
        <f t="shared" si="1"/>
        <v/>
      </c>
    </row>
    <row r="32" spans="2:7" x14ac:dyDescent="0.3">
      <c r="B32" s="193"/>
      <c r="C32" s="194"/>
      <c r="D32" s="144"/>
      <c r="E32" s="194"/>
      <c r="F32" s="195" t="str">
        <f t="shared" si="2"/>
        <v/>
      </c>
      <c r="G32" s="144" t="str">
        <f t="shared" si="1"/>
        <v/>
      </c>
    </row>
    <row r="33" spans="2:7" ht="14.5" thickBot="1" x14ac:dyDescent="0.35">
      <c r="B33" s="151"/>
      <c r="C33" s="151"/>
      <c r="D33" s="152"/>
      <c r="E33" s="151"/>
      <c r="F33" s="152"/>
      <c r="G33" s="152">
        <f>SUM(G17:G32)</f>
        <v>0</v>
      </c>
    </row>
    <row r="34" spans="2:7" ht="14.5" thickTop="1" x14ac:dyDescent="0.3"/>
    <row r="36" spans="2:7" x14ac:dyDescent="0.3">
      <c r="B36" s="134" t="s">
        <v>112</v>
      </c>
      <c r="C36" s="192"/>
      <c r="D36" s="4"/>
      <c r="E36" s="4"/>
    </row>
    <row r="38" spans="2:7" ht="14.25" customHeight="1" x14ac:dyDescent="0.3">
      <c r="B38" s="462" t="s">
        <v>106</v>
      </c>
      <c r="C38" s="465" t="s">
        <v>107</v>
      </c>
      <c r="D38" s="462" t="s">
        <v>113</v>
      </c>
      <c r="E38" s="462" t="s">
        <v>114</v>
      </c>
    </row>
    <row r="39" spans="2:7" x14ac:dyDescent="0.3">
      <c r="B39" s="463"/>
      <c r="C39" s="466"/>
      <c r="D39" s="463"/>
      <c r="E39" s="463"/>
    </row>
    <row r="40" spans="2:7" x14ac:dyDescent="0.3">
      <c r="B40" s="464"/>
      <c r="C40" s="467" t="s">
        <v>81</v>
      </c>
      <c r="D40" s="464"/>
      <c r="E40" s="464"/>
    </row>
    <row r="41" spans="2:7" x14ac:dyDescent="0.3">
      <c r="B41" s="193"/>
      <c r="C41" s="194"/>
      <c r="D41" s="144" t="str">
        <f>IF(C41="","",SUM($C$6*C41))</f>
        <v/>
      </c>
      <c r="E41" s="144" t="str">
        <f>IF(C41="","",SUM(D41-(D41*0.052641369047619)))</f>
        <v/>
      </c>
    </row>
    <row r="42" spans="2:7" x14ac:dyDescent="0.3">
      <c r="B42" s="193"/>
      <c r="C42" s="194"/>
      <c r="D42" s="144" t="str">
        <f t="shared" ref="D42:D45" si="3">IF(C42="","",SUM($C$6*C42))</f>
        <v/>
      </c>
      <c r="E42" s="144" t="str">
        <f t="shared" ref="E42:E45" si="4">IF(C42="","",SUM(D42-(D42*0.052641369047619)))</f>
        <v/>
      </c>
    </row>
    <row r="43" spans="2:7" x14ac:dyDescent="0.3">
      <c r="B43" s="193"/>
      <c r="C43" s="194"/>
      <c r="D43" s="144" t="str">
        <f t="shared" si="3"/>
        <v/>
      </c>
      <c r="E43" s="144" t="str">
        <f t="shared" si="4"/>
        <v/>
      </c>
    </row>
    <row r="44" spans="2:7" x14ac:dyDescent="0.3">
      <c r="B44" s="193"/>
      <c r="C44" s="194"/>
      <c r="D44" s="144" t="str">
        <f t="shared" si="3"/>
        <v/>
      </c>
      <c r="E44" s="144" t="str">
        <f t="shared" si="4"/>
        <v/>
      </c>
    </row>
    <row r="45" spans="2:7" x14ac:dyDescent="0.3">
      <c r="B45" s="193"/>
      <c r="C45" s="194"/>
      <c r="D45" s="144" t="str">
        <f t="shared" si="3"/>
        <v/>
      </c>
      <c r="E45" s="144" t="str">
        <f t="shared" si="4"/>
        <v/>
      </c>
    </row>
    <row r="46" spans="2:7" ht="14.5" thickBot="1" x14ac:dyDescent="0.35">
      <c r="B46" s="151"/>
      <c r="C46" s="151"/>
      <c r="D46" s="152">
        <f>SUM(D41:D45)</f>
        <v>0</v>
      </c>
      <c r="E46" s="152">
        <f>SUM(E41:E45)</f>
        <v>0</v>
      </c>
    </row>
    <row r="47" spans="2:7" ht="14.5" thickTop="1" x14ac:dyDescent="0.3"/>
  </sheetData>
  <mergeCells count="10">
    <mergeCell ref="F14:F16"/>
    <mergeCell ref="G14:G16"/>
    <mergeCell ref="B38:B40"/>
    <mergeCell ref="C38:C40"/>
    <mergeCell ref="D38:D40"/>
    <mergeCell ref="E38:E40"/>
    <mergeCell ref="B14:B16"/>
    <mergeCell ref="C14:C16"/>
    <mergeCell ref="D14:D16"/>
    <mergeCell ref="E14:E16"/>
  </mergeCells>
  <pageMargins left="0.7" right="0.7" top="0.78740157499999996" bottom="0.78740157499999996" header="0.3" footer="0.3"/>
  <pageSetup paperSize="9" scale="7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33"/>
  <sheetViews>
    <sheetView tabSelected="1" zoomScale="90" zoomScaleNormal="90" workbookViewId="0">
      <selection activeCell="C6" sqref="C6:E6"/>
    </sheetView>
  </sheetViews>
  <sheetFormatPr baseColWidth="10" defaultColWidth="11" defaultRowHeight="14" x14ac:dyDescent="0.3"/>
  <cols>
    <col min="1" max="1" width="3.83203125" style="240" customWidth="1"/>
    <col min="2" max="2" width="36.83203125" style="240" customWidth="1"/>
    <col min="3" max="3" width="23.33203125" style="240" customWidth="1"/>
    <col min="4" max="4" width="17.83203125" style="240" bestFit="1" customWidth="1"/>
    <col min="5" max="5" width="13.5" style="240" customWidth="1"/>
    <col min="6" max="6" width="22.75" style="240" customWidth="1"/>
    <col min="7" max="7" width="19.25" style="240" customWidth="1"/>
    <col min="8" max="8" width="11.25" style="240" customWidth="1"/>
    <col min="9" max="9" width="32" style="240" bestFit="1" customWidth="1"/>
    <col min="10" max="10" width="32.75" style="240" customWidth="1"/>
    <col min="11" max="11" width="3.25" style="240" customWidth="1"/>
    <col min="12" max="16384" width="11" style="240"/>
  </cols>
  <sheetData>
    <row r="2" spans="2:6" ht="18" x14ac:dyDescent="0.4">
      <c r="B2" s="473" t="s">
        <v>0</v>
      </c>
      <c r="C2" s="473"/>
    </row>
    <row r="3" spans="2:6" x14ac:dyDescent="0.3">
      <c r="B3" s="241" t="s">
        <v>1</v>
      </c>
    </row>
    <row r="4" spans="2:6" x14ac:dyDescent="0.3">
      <c r="B4" s="1" t="str">
        <f>INTERN_Übersichtsblatt!C3</f>
        <v>Version 2.2 / 2021.04.22</v>
      </c>
    </row>
    <row r="5" spans="2:6" ht="14.5" thickBot="1" x14ac:dyDescent="0.35"/>
    <row r="6" spans="2:6" ht="29.25" customHeight="1" thickBot="1" x14ac:dyDescent="0.35">
      <c r="B6" s="249" t="s">
        <v>160</v>
      </c>
      <c r="C6" s="474"/>
      <c r="D6" s="475"/>
      <c r="E6" s="476"/>
    </row>
    <row r="8" spans="2:6" x14ac:dyDescent="0.3">
      <c r="B8" s="1"/>
    </row>
    <row r="10" spans="2:6" ht="22.5" customHeight="1" thickBot="1" x14ac:dyDescent="0.35">
      <c r="B10" s="486" t="s">
        <v>117</v>
      </c>
      <c r="C10" s="486"/>
      <c r="D10" s="486"/>
      <c r="E10" s="486"/>
      <c r="F10" s="486"/>
    </row>
    <row r="11" spans="2:6" x14ac:dyDescent="0.3">
      <c r="B11" s="477" t="s">
        <v>159</v>
      </c>
      <c r="C11" s="478"/>
      <c r="D11" s="478"/>
      <c r="E11" s="478"/>
      <c r="F11" s="479"/>
    </row>
    <row r="12" spans="2:6" x14ac:dyDescent="0.3">
      <c r="B12" s="480"/>
      <c r="C12" s="481"/>
      <c r="D12" s="481"/>
      <c r="E12" s="481"/>
      <c r="F12" s="482"/>
    </row>
    <row r="13" spans="2:6" x14ac:dyDescent="0.3">
      <c r="B13" s="480"/>
      <c r="C13" s="481"/>
      <c r="D13" s="481"/>
      <c r="E13" s="481"/>
      <c r="F13" s="482"/>
    </row>
    <row r="14" spans="2:6" ht="68.25" customHeight="1" thickBot="1" x14ac:dyDescent="0.35">
      <c r="B14" s="483"/>
      <c r="C14" s="484"/>
      <c r="D14" s="484"/>
      <c r="E14" s="484"/>
      <c r="F14" s="485"/>
    </row>
    <row r="15" spans="2:6" ht="14.5" thickBot="1" x14ac:dyDescent="0.35">
      <c r="B15" s="323"/>
      <c r="C15" s="323"/>
      <c r="D15" s="323"/>
      <c r="E15" s="323"/>
      <c r="F15" s="323"/>
    </row>
    <row r="16" spans="2:6" ht="68.25" customHeight="1" thickBot="1" x14ac:dyDescent="0.35">
      <c r="B16" s="324" t="s">
        <v>178</v>
      </c>
      <c r="C16" s="323"/>
      <c r="D16" s="323"/>
      <c r="E16" s="323"/>
      <c r="F16" s="323"/>
    </row>
    <row r="19" spans="1:6" ht="33" customHeight="1" x14ac:dyDescent="0.3">
      <c r="B19" s="487" t="s">
        <v>118</v>
      </c>
      <c r="C19" s="487"/>
      <c r="D19" s="487"/>
      <c r="E19" s="487"/>
      <c r="F19" s="487"/>
    </row>
    <row r="20" spans="1:6" x14ac:dyDescent="0.3">
      <c r="B20" s="242"/>
    </row>
    <row r="21" spans="1:6" ht="30" customHeight="1" x14ac:dyDescent="0.3">
      <c r="B21" s="470" t="s">
        <v>164</v>
      </c>
      <c r="C21" s="470"/>
      <c r="D21" s="470"/>
      <c r="E21" s="470"/>
      <c r="F21" s="470"/>
    </row>
    <row r="22" spans="1:6" x14ac:dyDescent="0.3">
      <c r="B22" s="242"/>
    </row>
    <row r="23" spans="1:6" ht="52.5" customHeight="1" x14ac:dyDescent="0.3">
      <c r="B23" s="250" t="s">
        <v>157</v>
      </c>
      <c r="C23" s="471" t="s">
        <v>158</v>
      </c>
      <c r="D23" s="471"/>
      <c r="E23" s="472" t="s">
        <v>193</v>
      </c>
      <c r="F23" s="472"/>
    </row>
    <row r="24" spans="1:6" x14ac:dyDescent="0.3">
      <c r="B24" s="27"/>
      <c r="C24" s="27"/>
      <c r="D24" s="27"/>
      <c r="E24" s="27"/>
      <c r="F24" s="27"/>
    </row>
    <row r="25" spans="1:6" x14ac:dyDescent="0.3">
      <c r="B25" s="27"/>
      <c r="C25" s="27"/>
      <c r="D25" s="27"/>
      <c r="E25" s="27"/>
      <c r="F25" s="27"/>
    </row>
    <row r="26" spans="1:6" ht="30" customHeight="1" x14ac:dyDescent="0.3">
      <c r="B26" s="470" t="s">
        <v>156</v>
      </c>
      <c r="C26" s="470"/>
      <c r="D26" s="470"/>
      <c r="E26" s="470"/>
      <c r="F26" s="470"/>
    </row>
    <row r="27" spans="1:6" ht="14.5" thickBot="1" x14ac:dyDescent="0.35">
      <c r="B27" s="242"/>
    </row>
    <row r="28" spans="1:6" ht="72" customHeight="1" thickBot="1" x14ac:dyDescent="0.35">
      <c r="B28" s="468" t="s">
        <v>190</v>
      </c>
      <c r="C28" s="469"/>
    </row>
    <row r="29" spans="1:6" ht="45" customHeight="1" x14ac:dyDescent="0.3">
      <c r="A29" s="350">
        <v>1</v>
      </c>
      <c r="B29" s="243" t="s">
        <v>166</v>
      </c>
      <c r="C29" s="244">
        <f>'Angaben Selbständigerwerbende'!H36</f>
        <v>0</v>
      </c>
    </row>
    <row r="30" spans="1:6" ht="45" customHeight="1" x14ac:dyDescent="0.3">
      <c r="A30" s="350">
        <v>2</v>
      </c>
      <c r="B30" s="245" t="s">
        <v>165</v>
      </c>
      <c r="C30" s="246">
        <f>'Angaben für Freischaffende'!G98</f>
        <v>0</v>
      </c>
    </row>
    <row r="31" spans="1:6" ht="57" customHeight="1" thickBot="1" x14ac:dyDescent="0.35">
      <c r="A31" s="350">
        <v>3</v>
      </c>
      <c r="B31" s="247" t="s">
        <v>189</v>
      </c>
      <c r="C31" s="248">
        <f>SUM(('Angaben Selbständigerwerbende'!F54)*3-'Angaben Selbständigerwerbende'!G63)</f>
        <v>0</v>
      </c>
    </row>
    <row r="32" spans="1:6" ht="54" customHeight="1" thickBot="1" x14ac:dyDescent="0.35">
      <c r="B32" s="351" t="s">
        <v>191</v>
      </c>
      <c r="C32" s="352">
        <f>SUMIF(C29:C31,"&gt;0",C29:C31)</f>
        <v>0</v>
      </c>
    </row>
    <row r="33" ht="14.5" thickTop="1" x14ac:dyDescent="0.3"/>
  </sheetData>
  <sheetProtection algorithmName="SHA-512" hashValue="qU9ohVtm3GfFv1E3zgBOcgSaIgOJRJcdqMI9hP6fwErJQcfX8XJwaaoqX7jZVDekDvbyk7Bn38JstKle6LsSnw==" saltValue="tRvJydzerk5/zTM6I2ysGw==" spinCount="100000" sheet="1" objects="1" scenarios="1" selectLockedCells="1"/>
  <mergeCells count="10">
    <mergeCell ref="B28:C28"/>
    <mergeCell ref="B26:F26"/>
    <mergeCell ref="C23:D23"/>
    <mergeCell ref="E23:F23"/>
    <mergeCell ref="B2:C2"/>
    <mergeCell ref="C6:E6"/>
    <mergeCell ref="B11:F14"/>
    <mergeCell ref="B10:F10"/>
    <mergeCell ref="B19:F19"/>
    <mergeCell ref="B21:F21"/>
  </mergeCells>
  <hyperlinks>
    <hyperlink ref="E23:F23" location="'Angaben Selbständigerwerbende'!D51" display="Berechnungsgrundlage für monatliches Ersatzeinkommen (beim Fehlen von nachweisbaren Ausfällen)"/>
    <hyperlink ref="C23:D23" location="'Angaben für Freischaffende'!C9" display="Schadensberechnung für Einnahmen aus freischaffender Kulturtätigkeit"/>
    <hyperlink ref="B23" location="'Angaben Selbständigerwerbende'!A1" display="Schadensberechnung mit nachweisbaren Ausfällen (Absagen, Verschiebungen etc.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L67"/>
  <sheetViews>
    <sheetView topLeftCell="A37" zoomScale="90" zoomScaleNormal="90" workbookViewId="0">
      <selection activeCell="E53" sqref="E53"/>
    </sheetView>
  </sheetViews>
  <sheetFormatPr baseColWidth="10" defaultColWidth="11" defaultRowHeight="14" x14ac:dyDescent="0.3"/>
  <cols>
    <col min="1" max="2" width="3.83203125" style="240" customWidth="1"/>
    <col min="3" max="3" width="44" style="240" customWidth="1"/>
    <col min="4" max="4" width="20.58203125" style="240" customWidth="1"/>
    <col min="5" max="5" width="19.08203125" style="240" customWidth="1"/>
    <col min="6" max="6" width="18.83203125" style="240" customWidth="1"/>
    <col min="7" max="7" width="29.5" style="240" customWidth="1"/>
    <col min="8" max="8" width="21.5" style="240" customWidth="1"/>
    <col min="9" max="9" width="19.25" style="240" customWidth="1"/>
    <col min="10" max="10" width="12.75" style="240" customWidth="1"/>
    <col min="11" max="11" width="39.83203125" style="240" customWidth="1"/>
    <col min="12" max="12" width="4.75" style="240" customWidth="1"/>
    <col min="13" max="16384" width="11" style="240"/>
  </cols>
  <sheetData>
    <row r="2" spans="2:12" ht="18" x14ac:dyDescent="0.4">
      <c r="B2" s="473" t="s">
        <v>0</v>
      </c>
      <c r="C2" s="473"/>
      <c r="D2" s="473"/>
    </row>
    <row r="3" spans="2:12" x14ac:dyDescent="0.3">
      <c r="B3" s="492" t="s">
        <v>1</v>
      </c>
      <c r="C3" s="492"/>
    </row>
    <row r="4" spans="2:12" x14ac:dyDescent="0.3">
      <c r="B4" s="493" t="str">
        <f>INTERN_Übersichtsblatt!C3</f>
        <v>Version 2.2 / 2021.04.22</v>
      </c>
      <c r="C4" s="493"/>
    </row>
    <row r="6" spans="2:12" x14ac:dyDescent="0.3">
      <c r="C6" s="1"/>
    </row>
    <row r="7" spans="2:12" ht="48" customHeight="1" x14ac:dyDescent="0.3">
      <c r="B7" s="285"/>
      <c r="C7" s="497" t="s">
        <v>135</v>
      </c>
      <c r="D7" s="497"/>
      <c r="E7" s="497"/>
      <c r="F7" s="497"/>
      <c r="G7" s="497"/>
      <c r="H7" s="497"/>
      <c r="I7" s="497"/>
      <c r="J7" s="497"/>
      <c r="K7" s="497"/>
      <c r="L7" s="285"/>
    </row>
    <row r="8" spans="2:12" ht="14.5" thickBot="1" x14ac:dyDescent="0.35"/>
    <row r="9" spans="2:12" ht="252.75" customHeight="1" thickBot="1" x14ac:dyDescent="0.35">
      <c r="C9" s="494" t="s">
        <v>167</v>
      </c>
      <c r="D9" s="495"/>
      <c r="E9" s="495"/>
      <c r="F9" s="496"/>
    </row>
    <row r="10" spans="2:12" x14ac:dyDescent="0.3">
      <c r="C10" s="206"/>
      <c r="D10" s="206"/>
      <c r="E10" s="206"/>
      <c r="F10" s="206"/>
    </row>
    <row r="11" spans="2:12" x14ac:dyDescent="0.3"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</row>
    <row r="12" spans="2:12" ht="36.75" customHeight="1" x14ac:dyDescent="0.3">
      <c r="B12" s="286"/>
      <c r="C12" s="500" t="s">
        <v>168</v>
      </c>
      <c r="D12" s="500"/>
      <c r="E12" s="500"/>
      <c r="F12" s="500"/>
      <c r="G12" s="500"/>
      <c r="H12" s="500"/>
      <c r="I12" s="500"/>
      <c r="J12" s="500"/>
      <c r="K12" s="500"/>
      <c r="L12" s="286"/>
    </row>
    <row r="13" spans="2:12" x14ac:dyDescent="0.3"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2:12" ht="31.5" customHeight="1" x14ac:dyDescent="0.3">
      <c r="B14" s="287"/>
      <c r="C14" s="288" t="s">
        <v>192</v>
      </c>
      <c r="D14" s="288"/>
      <c r="E14" s="288"/>
      <c r="F14" s="288"/>
      <c r="G14" s="288"/>
      <c r="H14" s="288"/>
      <c r="I14" s="288"/>
      <c r="J14" s="288"/>
      <c r="K14" s="287"/>
      <c r="L14" s="287"/>
    </row>
    <row r="15" spans="2:12" ht="14.5" thickBot="1" x14ac:dyDescent="0.35"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2:12" ht="42.75" customHeight="1" thickBot="1" x14ac:dyDescent="0.35">
      <c r="B16" s="286"/>
      <c r="C16" s="258" t="s">
        <v>2</v>
      </c>
      <c r="D16" s="259" t="s">
        <v>3</v>
      </c>
      <c r="E16" s="259" t="s">
        <v>6</v>
      </c>
      <c r="F16" s="259" t="s">
        <v>4</v>
      </c>
      <c r="G16" s="259" t="s">
        <v>5</v>
      </c>
      <c r="H16" s="259" t="s">
        <v>10</v>
      </c>
      <c r="I16" s="259" t="s">
        <v>12</v>
      </c>
      <c r="J16" s="259" t="s">
        <v>7</v>
      </c>
      <c r="K16" s="289" t="s">
        <v>9</v>
      </c>
      <c r="L16" s="286"/>
    </row>
    <row r="17" spans="2:12" x14ac:dyDescent="0.3">
      <c r="B17" s="286"/>
      <c r="C17" s="279"/>
      <c r="D17" s="279"/>
      <c r="E17" s="279"/>
      <c r="F17" s="318"/>
      <c r="G17" s="279"/>
      <c r="H17" s="281">
        <v>0</v>
      </c>
      <c r="I17" s="281">
        <v>0</v>
      </c>
      <c r="J17" s="279"/>
      <c r="K17" s="319"/>
      <c r="L17" s="286"/>
    </row>
    <row r="18" spans="2:12" x14ac:dyDescent="0.3">
      <c r="B18" s="286"/>
      <c r="C18" s="272"/>
      <c r="D18" s="272"/>
      <c r="E18" s="272"/>
      <c r="F18" s="320"/>
      <c r="G18" s="272"/>
      <c r="H18" s="282">
        <v>0</v>
      </c>
      <c r="I18" s="282">
        <v>0</v>
      </c>
      <c r="J18" s="279"/>
      <c r="K18" s="321"/>
      <c r="L18" s="286"/>
    </row>
    <row r="19" spans="2:12" x14ac:dyDescent="0.3">
      <c r="B19" s="286"/>
      <c r="C19" s="272"/>
      <c r="D19" s="272"/>
      <c r="E19" s="272"/>
      <c r="F19" s="320"/>
      <c r="G19" s="272"/>
      <c r="H19" s="282">
        <v>0</v>
      </c>
      <c r="I19" s="282">
        <v>0</v>
      </c>
      <c r="J19" s="279"/>
      <c r="K19" s="321"/>
      <c r="L19" s="286"/>
    </row>
    <row r="20" spans="2:12" x14ac:dyDescent="0.3">
      <c r="B20" s="286"/>
      <c r="C20" s="272"/>
      <c r="D20" s="272"/>
      <c r="E20" s="272"/>
      <c r="F20" s="320"/>
      <c r="G20" s="272"/>
      <c r="H20" s="282">
        <v>0</v>
      </c>
      <c r="I20" s="282">
        <v>0</v>
      </c>
      <c r="J20" s="279"/>
      <c r="K20" s="321"/>
      <c r="L20" s="286"/>
    </row>
    <row r="21" spans="2:12" x14ac:dyDescent="0.3">
      <c r="B21" s="286"/>
      <c r="C21" s="272"/>
      <c r="D21" s="272"/>
      <c r="E21" s="272"/>
      <c r="F21" s="320"/>
      <c r="G21" s="272"/>
      <c r="H21" s="282">
        <v>0</v>
      </c>
      <c r="I21" s="282">
        <v>0</v>
      </c>
      <c r="J21" s="279"/>
      <c r="K21" s="321"/>
      <c r="L21" s="286"/>
    </row>
    <row r="22" spans="2:12" x14ac:dyDescent="0.3">
      <c r="B22" s="286"/>
      <c r="C22" s="272"/>
      <c r="D22" s="272"/>
      <c r="E22" s="272"/>
      <c r="F22" s="320"/>
      <c r="G22" s="272"/>
      <c r="H22" s="282">
        <v>0</v>
      </c>
      <c r="I22" s="282">
        <v>0</v>
      </c>
      <c r="J22" s="279"/>
      <c r="K22" s="321"/>
      <c r="L22" s="286"/>
    </row>
    <row r="23" spans="2:12" x14ac:dyDescent="0.3">
      <c r="B23" s="286"/>
      <c r="C23" s="272"/>
      <c r="D23" s="272"/>
      <c r="E23" s="272"/>
      <c r="F23" s="320"/>
      <c r="G23" s="272"/>
      <c r="H23" s="282">
        <v>0</v>
      </c>
      <c r="I23" s="282">
        <v>0</v>
      </c>
      <c r="J23" s="279"/>
      <c r="K23" s="321"/>
      <c r="L23" s="286"/>
    </row>
    <row r="24" spans="2:12" x14ac:dyDescent="0.3">
      <c r="B24" s="286"/>
      <c r="C24" s="272"/>
      <c r="D24" s="272"/>
      <c r="E24" s="272"/>
      <c r="F24" s="320"/>
      <c r="G24" s="272"/>
      <c r="H24" s="282">
        <v>0</v>
      </c>
      <c r="I24" s="282">
        <v>0</v>
      </c>
      <c r="J24" s="279"/>
      <c r="K24" s="321"/>
      <c r="L24" s="286"/>
    </row>
    <row r="25" spans="2:12" x14ac:dyDescent="0.3">
      <c r="B25" s="286"/>
      <c r="C25" s="272"/>
      <c r="D25" s="272"/>
      <c r="E25" s="272"/>
      <c r="F25" s="320"/>
      <c r="G25" s="272"/>
      <c r="H25" s="282">
        <v>0</v>
      </c>
      <c r="I25" s="282">
        <v>0</v>
      </c>
      <c r="J25" s="279"/>
      <c r="K25" s="321"/>
      <c r="L25" s="286"/>
    </row>
    <row r="26" spans="2:12" x14ac:dyDescent="0.3">
      <c r="B26" s="286"/>
      <c r="C26" s="272"/>
      <c r="D26" s="272"/>
      <c r="E26" s="272"/>
      <c r="F26" s="320"/>
      <c r="G26" s="272"/>
      <c r="H26" s="282">
        <v>0</v>
      </c>
      <c r="I26" s="282">
        <v>0</v>
      </c>
      <c r="J26" s="279"/>
      <c r="K26" s="321"/>
      <c r="L26" s="286"/>
    </row>
    <row r="27" spans="2:12" x14ac:dyDescent="0.3">
      <c r="B27" s="286"/>
      <c r="C27" s="272"/>
      <c r="D27" s="272"/>
      <c r="E27" s="272"/>
      <c r="F27" s="320"/>
      <c r="G27" s="272"/>
      <c r="H27" s="282">
        <v>0</v>
      </c>
      <c r="I27" s="282">
        <v>0</v>
      </c>
      <c r="J27" s="279"/>
      <c r="K27" s="321"/>
      <c r="L27" s="286"/>
    </row>
    <row r="28" spans="2:12" x14ac:dyDescent="0.3">
      <c r="B28" s="286"/>
      <c r="C28" s="272"/>
      <c r="D28" s="272"/>
      <c r="E28" s="272"/>
      <c r="F28" s="320"/>
      <c r="G28" s="272"/>
      <c r="H28" s="282">
        <v>0</v>
      </c>
      <c r="I28" s="282">
        <v>0</v>
      </c>
      <c r="J28" s="279"/>
      <c r="K28" s="321"/>
      <c r="L28" s="286"/>
    </row>
    <row r="29" spans="2:12" x14ac:dyDescent="0.3">
      <c r="B29" s="286"/>
      <c r="C29" s="272"/>
      <c r="D29" s="272"/>
      <c r="E29" s="272"/>
      <c r="F29" s="320"/>
      <c r="G29" s="272"/>
      <c r="H29" s="282">
        <v>0</v>
      </c>
      <c r="I29" s="282">
        <v>0</v>
      </c>
      <c r="J29" s="279"/>
      <c r="K29" s="321"/>
      <c r="L29" s="286"/>
    </row>
    <row r="30" spans="2:12" x14ac:dyDescent="0.3">
      <c r="B30" s="286"/>
      <c r="C30" s="272"/>
      <c r="D30" s="272"/>
      <c r="E30" s="272"/>
      <c r="F30" s="320"/>
      <c r="G30" s="272"/>
      <c r="H30" s="282">
        <v>0</v>
      </c>
      <c r="I30" s="282">
        <v>0</v>
      </c>
      <c r="J30" s="279"/>
      <c r="K30" s="321"/>
      <c r="L30" s="286"/>
    </row>
    <row r="31" spans="2:12" x14ac:dyDescent="0.3">
      <c r="B31" s="286"/>
      <c r="C31" s="272"/>
      <c r="D31" s="272"/>
      <c r="E31" s="272"/>
      <c r="F31" s="320"/>
      <c r="G31" s="272"/>
      <c r="H31" s="282">
        <v>0</v>
      </c>
      <c r="I31" s="282">
        <v>0</v>
      </c>
      <c r="J31" s="279"/>
      <c r="K31" s="321"/>
      <c r="L31" s="286"/>
    </row>
    <row r="32" spans="2:12" x14ac:dyDescent="0.3">
      <c r="B32" s="286"/>
      <c r="C32" s="272"/>
      <c r="D32" s="272"/>
      <c r="E32" s="272"/>
      <c r="F32" s="320"/>
      <c r="G32" s="272"/>
      <c r="H32" s="282">
        <v>0</v>
      </c>
      <c r="I32" s="282">
        <v>0</v>
      </c>
      <c r="J32" s="279"/>
      <c r="K32" s="321"/>
      <c r="L32" s="286"/>
    </row>
    <row r="33" spans="2:12" x14ac:dyDescent="0.3">
      <c r="B33" s="286"/>
      <c r="C33" s="272"/>
      <c r="D33" s="272"/>
      <c r="E33" s="272"/>
      <c r="F33" s="320"/>
      <c r="G33" s="272"/>
      <c r="H33" s="282">
        <v>0</v>
      </c>
      <c r="I33" s="282">
        <v>0</v>
      </c>
      <c r="J33" s="279"/>
      <c r="K33" s="321"/>
      <c r="L33" s="286"/>
    </row>
    <row r="34" spans="2:12" x14ac:dyDescent="0.3">
      <c r="B34" s="286"/>
      <c r="C34" s="272"/>
      <c r="D34" s="272"/>
      <c r="E34" s="272"/>
      <c r="F34" s="320"/>
      <c r="G34" s="272"/>
      <c r="H34" s="282">
        <v>0</v>
      </c>
      <c r="I34" s="282">
        <v>0</v>
      </c>
      <c r="J34" s="279"/>
      <c r="K34" s="321"/>
      <c r="L34" s="286"/>
    </row>
    <row r="35" spans="2:12" x14ac:dyDescent="0.3">
      <c r="B35" s="286"/>
      <c r="C35" s="272"/>
      <c r="D35" s="272"/>
      <c r="E35" s="272"/>
      <c r="F35" s="320"/>
      <c r="G35" s="272"/>
      <c r="H35" s="282">
        <v>0</v>
      </c>
      <c r="I35" s="282">
        <v>0</v>
      </c>
      <c r="J35" s="279"/>
      <c r="K35" s="321"/>
      <c r="L35" s="286"/>
    </row>
    <row r="36" spans="2:12" ht="22.5" customHeight="1" x14ac:dyDescent="0.3">
      <c r="B36" s="286"/>
      <c r="C36" s="260" t="s">
        <v>11</v>
      </c>
      <c r="D36" s="261"/>
      <c r="E36" s="261"/>
      <c r="F36" s="261"/>
      <c r="G36" s="261"/>
      <c r="H36" s="262">
        <f>SUM(H17:H35)</f>
        <v>0</v>
      </c>
      <c r="I36" s="262">
        <f>SUM(I17:I35)</f>
        <v>0</v>
      </c>
      <c r="J36" s="261"/>
      <c r="K36" s="261"/>
      <c r="L36" s="286"/>
    </row>
    <row r="37" spans="2:12" ht="20.25" customHeight="1" x14ac:dyDescent="0.3">
      <c r="B37" s="286"/>
      <c r="C37" s="290"/>
      <c r="D37" s="290"/>
      <c r="E37" s="290"/>
      <c r="F37" s="290"/>
      <c r="G37" s="290"/>
      <c r="H37" s="290"/>
      <c r="I37" s="290"/>
      <c r="J37" s="290"/>
      <c r="K37" s="290"/>
      <c r="L37" s="286"/>
    </row>
    <row r="40" spans="2:12" ht="14.5" thickBot="1" x14ac:dyDescent="0.35"/>
    <row r="41" spans="2:12" x14ac:dyDescent="0.3">
      <c r="B41" s="291"/>
      <c r="C41" s="292"/>
      <c r="D41" s="292"/>
      <c r="E41" s="292"/>
      <c r="F41" s="292"/>
      <c r="G41" s="292"/>
      <c r="H41" s="293"/>
    </row>
    <row r="42" spans="2:12" x14ac:dyDescent="0.3">
      <c r="B42" s="294"/>
      <c r="C42" s="295"/>
      <c r="D42" s="295"/>
      <c r="E42" s="295"/>
      <c r="F42" s="295"/>
      <c r="G42" s="295"/>
      <c r="H42" s="296"/>
    </row>
    <row r="43" spans="2:12" ht="48" customHeight="1" x14ac:dyDescent="0.3">
      <c r="B43" s="294"/>
      <c r="C43" s="501" t="s">
        <v>169</v>
      </c>
      <c r="D43" s="501"/>
      <c r="E43" s="501"/>
      <c r="F43" s="501"/>
      <c r="G43" s="501"/>
      <c r="H43" s="296"/>
    </row>
    <row r="44" spans="2:12" ht="14.5" thickBot="1" x14ac:dyDescent="0.35">
      <c r="B44" s="294"/>
      <c r="C44" s="295"/>
      <c r="D44" s="14"/>
      <c r="E44" s="295"/>
      <c r="F44" s="295"/>
      <c r="G44" s="295"/>
      <c r="H44" s="296"/>
    </row>
    <row r="45" spans="2:12" x14ac:dyDescent="0.3">
      <c r="B45" s="291"/>
      <c r="C45" s="292"/>
      <c r="D45" s="292"/>
      <c r="E45" s="292"/>
      <c r="F45" s="292"/>
      <c r="G45" s="297"/>
      <c r="H45" s="296"/>
    </row>
    <row r="46" spans="2:12" ht="18.75" customHeight="1" x14ac:dyDescent="0.3">
      <c r="B46" s="298">
        <v>1</v>
      </c>
      <c r="C46" s="488" t="s">
        <v>170</v>
      </c>
      <c r="D46" s="488"/>
      <c r="E46" s="488"/>
      <c r="F46" s="488"/>
      <c r="G46" s="489"/>
      <c r="H46" s="296"/>
    </row>
    <row r="47" spans="2:12" ht="35.15" customHeight="1" x14ac:dyDescent="0.3">
      <c r="B47" s="294"/>
      <c r="C47" s="295"/>
      <c r="D47" s="299" t="s">
        <v>139</v>
      </c>
      <c r="E47" s="299" t="s">
        <v>140</v>
      </c>
      <c r="F47" s="498" t="s">
        <v>136</v>
      </c>
      <c r="G47" s="490" t="s">
        <v>8</v>
      </c>
      <c r="H47" s="296"/>
    </row>
    <row r="48" spans="2:12" ht="35.15" customHeight="1" x14ac:dyDescent="0.3">
      <c r="B48" s="294"/>
      <c r="C48" s="300"/>
      <c r="D48" s="301" t="s">
        <v>14</v>
      </c>
      <c r="E48" s="301" t="s">
        <v>14</v>
      </c>
      <c r="F48" s="499"/>
      <c r="G48" s="491"/>
      <c r="H48" s="296"/>
    </row>
    <row r="49" spans="2:8" ht="30" customHeight="1" x14ac:dyDescent="0.3">
      <c r="B49" s="302">
        <v>1.1000000000000001</v>
      </c>
      <c r="C49" s="303" t="s">
        <v>143</v>
      </c>
      <c r="D49" s="12">
        <v>0</v>
      </c>
      <c r="E49" s="12">
        <v>0</v>
      </c>
      <c r="F49" s="304">
        <f>SUM(((D49+E49)/2)/12)</f>
        <v>0</v>
      </c>
      <c r="G49" s="13"/>
      <c r="H49" s="296"/>
    </row>
    <row r="50" spans="2:8" ht="30" customHeight="1" x14ac:dyDescent="0.3">
      <c r="B50" s="302">
        <v>1.2</v>
      </c>
      <c r="C50" s="303" t="s">
        <v>144</v>
      </c>
      <c r="D50" s="12">
        <v>0</v>
      </c>
      <c r="E50" s="12">
        <v>0</v>
      </c>
      <c r="F50" s="304">
        <f t="shared" ref="F50:F53" si="0">SUM(((D50+E50)/2)/12)</f>
        <v>0</v>
      </c>
      <c r="G50" s="13"/>
      <c r="H50" s="296"/>
    </row>
    <row r="51" spans="2:8" ht="30" customHeight="1" x14ac:dyDescent="0.3">
      <c r="B51" s="302">
        <v>1.3</v>
      </c>
      <c r="C51" s="303" t="s">
        <v>116</v>
      </c>
      <c r="D51" s="12">
        <v>0</v>
      </c>
      <c r="E51" s="12">
        <v>0</v>
      </c>
      <c r="F51" s="304">
        <f t="shared" si="0"/>
        <v>0</v>
      </c>
      <c r="G51" s="13"/>
      <c r="H51" s="296"/>
    </row>
    <row r="52" spans="2:8" ht="30" customHeight="1" x14ac:dyDescent="0.3">
      <c r="B52" s="302">
        <v>1.4</v>
      </c>
      <c r="C52" s="303" t="s">
        <v>137</v>
      </c>
      <c r="D52" s="12">
        <v>0</v>
      </c>
      <c r="E52" s="12">
        <v>0</v>
      </c>
      <c r="F52" s="304">
        <f t="shared" si="0"/>
        <v>0</v>
      </c>
      <c r="G52" s="13"/>
      <c r="H52" s="296"/>
    </row>
    <row r="53" spans="2:8" ht="30" customHeight="1" thickBot="1" x14ac:dyDescent="0.35">
      <c r="B53" s="302">
        <v>1.5</v>
      </c>
      <c r="C53" s="303" t="s">
        <v>138</v>
      </c>
      <c r="D53" s="12">
        <v>0</v>
      </c>
      <c r="E53" s="12">
        <v>0</v>
      </c>
      <c r="F53" s="304">
        <f t="shared" si="0"/>
        <v>0</v>
      </c>
      <c r="G53" s="13"/>
      <c r="H53" s="296"/>
    </row>
    <row r="54" spans="2:8" ht="44.25" customHeight="1" thickBot="1" x14ac:dyDescent="0.35">
      <c r="B54" s="298">
        <v>1.6</v>
      </c>
      <c r="C54" s="305" t="s">
        <v>13</v>
      </c>
      <c r="D54" s="304">
        <f>SUM(D49:D53)</f>
        <v>0</v>
      </c>
      <c r="E54" s="306">
        <f>SUM(E49:E53)</f>
        <v>0</v>
      </c>
      <c r="F54" s="307">
        <f>SUM((SUM(D54:E54)/2)/12)</f>
        <v>0</v>
      </c>
      <c r="G54" s="207"/>
      <c r="H54" s="296"/>
    </row>
    <row r="55" spans="2:8" x14ac:dyDescent="0.3">
      <c r="B55" s="308"/>
      <c r="C55" s="309"/>
      <c r="D55" s="309"/>
      <c r="E55" s="309"/>
      <c r="F55" s="310"/>
      <c r="G55" s="309"/>
      <c r="H55" s="296"/>
    </row>
    <row r="56" spans="2:8" x14ac:dyDescent="0.3">
      <c r="B56" s="311"/>
      <c r="C56" s="310"/>
      <c r="D56" s="310"/>
      <c r="E56" s="310"/>
      <c r="F56" s="310"/>
      <c r="G56" s="310"/>
      <c r="H56" s="296"/>
    </row>
    <row r="57" spans="2:8" ht="18.75" customHeight="1" x14ac:dyDescent="0.3">
      <c r="B57" s="298">
        <v>2</v>
      </c>
      <c r="C57" s="488" t="s">
        <v>171</v>
      </c>
      <c r="D57" s="488"/>
      <c r="E57" s="488"/>
      <c r="F57" s="488"/>
      <c r="G57" s="489"/>
      <c r="H57" s="296"/>
    </row>
    <row r="58" spans="2:8" ht="35.15" customHeight="1" x14ac:dyDescent="0.3">
      <c r="B58" s="294"/>
      <c r="C58" s="295"/>
      <c r="D58" s="312">
        <v>44228</v>
      </c>
      <c r="E58" s="312">
        <v>44256</v>
      </c>
      <c r="F58" s="312">
        <v>44287</v>
      </c>
      <c r="G58" s="490" t="s">
        <v>8</v>
      </c>
      <c r="H58" s="296"/>
    </row>
    <row r="59" spans="2:8" ht="35.15" customHeight="1" x14ac:dyDescent="0.3">
      <c r="B59" s="294"/>
      <c r="C59" s="300"/>
      <c r="D59" s="301" t="s">
        <v>14</v>
      </c>
      <c r="E59" s="301" t="s">
        <v>14</v>
      </c>
      <c r="F59" s="301" t="s">
        <v>14</v>
      </c>
      <c r="G59" s="491"/>
      <c r="H59" s="296"/>
    </row>
    <row r="60" spans="2:8" ht="30" customHeight="1" x14ac:dyDescent="0.3">
      <c r="B60" s="302">
        <v>2.1</v>
      </c>
      <c r="C60" s="303" t="s">
        <v>145</v>
      </c>
      <c r="D60" s="12">
        <v>0</v>
      </c>
      <c r="E60" s="12">
        <v>0</v>
      </c>
      <c r="F60" s="12">
        <v>0</v>
      </c>
      <c r="G60" s="13"/>
      <c r="H60" s="296"/>
    </row>
    <row r="61" spans="2:8" ht="30" customHeight="1" x14ac:dyDescent="0.3">
      <c r="B61" s="302">
        <v>2.2000000000000002</v>
      </c>
      <c r="C61" s="303" t="s">
        <v>146</v>
      </c>
      <c r="D61" s="12">
        <v>0</v>
      </c>
      <c r="E61" s="12">
        <v>0</v>
      </c>
      <c r="F61" s="12">
        <v>0</v>
      </c>
      <c r="G61" s="13"/>
      <c r="H61" s="296"/>
    </row>
    <row r="62" spans="2:8" ht="30" customHeight="1" thickBot="1" x14ac:dyDescent="0.35">
      <c r="B62" s="302">
        <v>2.2999999999999998</v>
      </c>
      <c r="C62" s="303" t="s">
        <v>141</v>
      </c>
      <c r="D62" s="12">
        <v>0</v>
      </c>
      <c r="E62" s="12">
        <v>0</v>
      </c>
      <c r="F62" s="12">
        <v>0</v>
      </c>
      <c r="G62" s="13"/>
      <c r="H62" s="296"/>
    </row>
    <row r="63" spans="2:8" ht="44.25" customHeight="1" thickBot="1" x14ac:dyDescent="0.35">
      <c r="B63" s="298">
        <v>2.4</v>
      </c>
      <c r="C63" s="305" t="s">
        <v>142</v>
      </c>
      <c r="D63" s="304">
        <f>SUM(D60:D62)</f>
        <v>0</v>
      </c>
      <c r="E63" s="304">
        <f>SUM(E60:E62)</f>
        <v>0</v>
      </c>
      <c r="F63" s="306">
        <f>SUM(F60:F62)</f>
        <v>0</v>
      </c>
      <c r="G63" s="313">
        <f>SUM($D$63:$F$63)</f>
        <v>0</v>
      </c>
      <c r="H63" s="296"/>
    </row>
    <row r="64" spans="2:8" x14ac:dyDescent="0.3">
      <c r="B64" s="311"/>
      <c r="C64" s="310"/>
      <c r="D64" s="310"/>
      <c r="E64" s="310"/>
      <c r="F64" s="310"/>
      <c r="G64" s="310"/>
      <c r="H64" s="296"/>
    </row>
    <row r="65" spans="1:8" ht="14.5" thickBot="1" x14ac:dyDescent="0.35">
      <c r="B65" s="314"/>
      <c r="C65" s="315"/>
      <c r="D65" s="315"/>
      <c r="E65" s="315"/>
      <c r="F65" s="315"/>
      <c r="G65" s="315"/>
      <c r="H65" s="316"/>
    </row>
    <row r="66" spans="1:8" x14ac:dyDescent="0.3">
      <c r="B66" s="317"/>
      <c r="C66" s="310"/>
      <c r="D66" s="310"/>
      <c r="E66" s="310"/>
      <c r="F66" s="310"/>
      <c r="G66" s="310"/>
      <c r="H66" s="295"/>
    </row>
    <row r="67" spans="1:8" x14ac:dyDescent="0.3">
      <c r="A67" s="295"/>
      <c r="B67" s="295"/>
      <c r="C67" s="295"/>
      <c r="D67" s="295"/>
      <c r="E67" s="295"/>
    </row>
  </sheetData>
  <sheetProtection algorithmName="SHA-512" hashValue="vxxAb1tLzv1RZ0ILk43ryuidNrA9Jh/SeiBUm9FXtuXRUIaT21nVKvqBcyYv5v0KQwFjA8HW4EboVqK2rcCcSg==" saltValue="SNv65KacOq5SjbP1cls41Q==" spinCount="100000" sheet="1" objects="1" scenarios="1" selectLockedCells="1"/>
  <mergeCells count="12">
    <mergeCell ref="C46:G46"/>
    <mergeCell ref="G58:G59"/>
    <mergeCell ref="B2:D2"/>
    <mergeCell ref="B3:C3"/>
    <mergeCell ref="B4:C4"/>
    <mergeCell ref="C9:F9"/>
    <mergeCell ref="C7:K7"/>
    <mergeCell ref="F47:F48"/>
    <mergeCell ref="G47:G48"/>
    <mergeCell ref="C12:K12"/>
    <mergeCell ref="C57:G57"/>
    <mergeCell ref="C43:G43"/>
  </mergeCells>
  <dataValidations disablePrompts="1" count="1">
    <dataValidation type="list" allowBlank="1" showInputMessage="1" showErrorMessage="1" sqref="J17:J35">
      <formula1>"abgesagt,verschoben"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K99"/>
  <sheetViews>
    <sheetView topLeftCell="A31" zoomScale="90" zoomScaleNormal="90" workbookViewId="0">
      <selection activeCell="C31" sqref="C31"/>
    </sheetView>
  </sheetViews>
  <sheetFormatPr baseColWidth="10" defaultColWidth="11" defaultRowHeight="14" x14ac:dyDescent="0.3"/>
  <cols>
    <col min="1" max="2" width="3.83203125" style="240" customWidth="1"/>
    <col min="3" max="3" width="44" style="240" customWidth="1"/>
    <col min="4" max="4" width="20.58203125" style="240" customWidth="1"/>
    <col min="5" max="5" width="21.25" style="240" customWidth="1"/>
    <col min="6" max="7" width="21.5" style="240" customWidth="1"/>
    <col min="8" max="8" width="12.83203125" style="240" customWidth="1"/>
    <col min="9" max="9" width="11.25" style="240" customWidth="1"/>
    <col min="10" max="10" width="39.83203125" style="240" customWidth="1"/>
    <col min="11" max="11" width="4.75" style="240" customWidth="1"/>
    <col min="12" max="16384" width="11" style="240"/>
  </cols>
  <sheetData>
    <row r="2" spans="2:11" ht="18" x14ac:dyDescent="0.4">
      <c r="B2" s="473" t="s">
        <v>0</v>
      </c>
      <c r="C2" s="473"/>
      <c r="D2" s="473"/>
    </row>
    <row r="3" spans="2:11" x14ac:dyDescent="0.3">
      <c r="B3" s="492" t="s">
        <v>1</v>
      </c>
      <c r="C3" s="492"/>
    </row>
    <row r="4" spans="2:11" x14ac:dyDescent="0.3">
      <c r="B4" s="493" t="str">
        <f>INTERN_Übersichtsblatt!C3</f>
        <v>Version 2.2 / 2021.04.22</v>
      </c>
      <c r="C4" s="493"/>
    </row>
    <row r="7" spans="2:11" ht="48" customHeight="1" x14ac:dyDescent="0.3">
      <c r="B7" s="251"/>
      <c r="C7" s="506" t="s">
        <v>129</v>
      </c>
      <c r="D7" s="506"/>
      <c r="E7" s="506"/>
      <c r="F7" s="506"/>
      <c r="G7" s="506"/>
      <c r="H7" s="506"/>
      <c r="I7" s="506"/>
      <c r="J7" s="506"/>
      <c r="K7" s="251"/>
    </row>
    <row r="8" spans="2:11" ht="14.5" thickBot="1" x14ac:dyDescent="0.35"/>
    <row r="9" spans="2:11" ht="155.25" customHeight="1" thickBot="1" x14ac:dyDescent="0.35">
      <c r="C9" s="494" t="s">
        <v>127</v>
      </c>
      <c r="D9" s="495"/>
      <c r="E9" s="495"/>
      <c r="F9" s="496"/>
    </row>
    <row r="10" spans="2:11" x14ac:dyDescent="0.3">
      <c r="C10" s="206"/>
      <c r="D10" s="206"/>
      <c r="E10" s="206"/>
      <c r="F10" s="206"/>
    </row>
    <row r="11" spans="2:11" x14ac:dyDescent="0.3">
      <c r="C11" s="206"/>
      <c r="D11" s="206"/>
      <c r="E11" s="206"/>
      <c r="F11" s="206"/>
    </row>
    <row r="12" spans="2:11" ht="48" customHeight="1" x14ac:dyDescent="0.3">
      <c r="B12" s="252"/>
      <c r="C12" s="507" t="s">
        <v>147</v>
      </c>
      <c r="D12" s="507"/>
      <c r="E12" s="507"/>
      <c r="F12" s="507"/>
      <c r="G12" s="507"/>
      <c r="H12" s="507"/>
      <c r="I12" s="507"/>
      <c r="J12" s="507"/>
      <c r="K12" s="252"/>
    </row>
    <row r="13" spans="2:11" x14ac:dyDescent="0.3">
      <c r="C13" s="206"/>
      <c r="D13" s="206"/>
      <c r="E13" s="206"/>
      <c r="F13" s="206"/>
    </row>
    <row r="14" spans="2:11" ht="31.5" customHeight="1" x14ac:dyDescent="0.3">
      <c r="B14" s="253" t="s">
        <v>148</v>
      </c>
      <c r="C14" s="273" t="s">
        <v>177</v>
      </c>
      <c r="D14" s="206"/>
      <c r="E14" s="206"/>
      <c r="F14" s="206"/>
    </row>
    <row r="15" spans="2:11" ht="18" x14ac:dyDescent="0.4">
      <c r="B15" s="254"/>
      <c r="C15" s="322"/>
      <c r="D15" s="206"/>
      <c r="E15" s="206"/>
      <c r="F15" s="206"/>
    </row>
    <row r="16" spans="2:11" ht="50.25" customHeight="1" x14ac:dyDescent="0.3">
      <c r="B16" s="253" t="s">
        <v>149</v>
      </c>
      <c r="C16" s="273" t="s">
        <v>176</v>
      </c>
      <c r="D16" s="206"/>
      <c r="E16" s="206"/>
      <c r="F16" s="206"/>
    </row>
    <row r="17" spans="2:11" ht="18" x14ac:dyDescent="0.4">
      <c r="B17" s="254"/>
      <c r="C17" s="322"/>
      <c r="D17" s="206"/>
      <c r="E17" s="206"/>
      <c r="F17" s="206"/>
    </row>
    <row r="18" spans="2:11" ht="50.25" customHeight="1" x14ac:dyDescent="0.3">
      <c r="B18" s="253" t="s">
        <v>152</v>
      </c>
      <c r="C18" s="273" t="s">
        <v>194</v>
      </c>
      <c r="D18" s="206"/>
      <c r="E18" s="206"/>
      <c r="F18" s="206"/>
    </row>
    <row r="19" spans="2:11" ht="18" x14ac:dyDescent="0.4">
      <c r="B19" s="254"/>
      <c r="C19" s="322"/>
      <c r="D19" s="206"/>
      <c r="E19" s="206"/>
      <c r="F19" s="206"/>
    </row>
    <row r="20" spans="2:11" ht="50.25" customHeight="1" x14ac:dyDescent="0.3">
      <c r="B20" s="253" t="s">
        <v>153</v>
      </c>
      <c r="C20" s="273" t="s">
        <v>195</v>
      </c>
      <c r="D20" s="206"/>
      <c r="E20" s="206"/>
      <c r="F20" s="206"/>
    </row>
    <row r="21" spans="2:11" x14ac:dyDescent="0.3">
      <c r="C21" s="206"/>
      <c r="D21" s="206"/>
      <c r="E21" s="206"/>
      <c r="F21" s="206"/>
    </row>
    <row r="22" spans="2:11" x14ac:dyDescent="0.3">
      <c r="C22" s="206"/>
      <c r="D22" s="206"/>
      <c r="E22" s="206"/>
      <c r="F22" s="206"/>
    </row>
    <row r="23" spans="2:11" x14ac:dyDescent="0.3"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2:11" ht="36.75" customHeight="1" x14ac:dyDescent="0.3">
      <c r="B24" s="253" t="s">
        <v>148</v>
      </c>
      <c r="C24" s="500" t="s">
        <v>151</v>
      </c>
      <c r="D24" s="500"/>
      <c r="E24" s="500"/>
      <c r="F24" s="500"/>
      <c r="G24" s="500"/>
      <c r="H24" s="500"/>
      <c r="I24" s="500"/>
      <c r="J24" s="500"/>
      <c r="K24" s="255"/>
    </row>
    <row r="25" spans="2:11" x14ac:dyDescent="0.3"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2:11" ht="31.5" customHeight="1" x14ac:dyDescent="0.3">
      <c r="B26" s="256"/>
      <c r="C26" s="257" t="s">
        <v>128</v>
      </c>
      <c r="D26" s="257"/>
      <c r="E26" s="257"/>
      <c r="F26" s="257"/>
      <c r="G26" s="257"/>
      <c r="H26" s="257"/>
      <c r="I26" s="257"/>
      <c r="J26" s="257"/>
      <c r="K26" s="256"/>
    </row>
    <row r="27" spans="2:11" ht="14.5" thickBot="1" x14ac:dyDescent="0.35"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2:11" ht="31.5" customHeight="1" thickBot="1" x14ac:dyDescent="0.35">
      <c r="B28" s="255"/>
      <c r="C28" s="512" t="s">
        <v>126</v>
      </c>
      <c r="D28" s="513"/>
      <c r="E28" s="513"/>
      <c r="F28" s="514"/>
      <c r="G28" s="255"/>
      <c r="H28" s="255"/>
      <c r="I28" s="255"/>
      <c r="J28" s="255"/>
      <c r="K28" s="255"/>
    </row>
    <row r="29" spans="2:11" ht="14.5" thickBot="1" x14ac:dyDescent="0.35"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2:11" ht="42.75" customHeight="1" thickBot="1" x14ac:dyDescent="0.35">
      <c r="B30" s="255"/>
      <c r="C30" s="258" t="s">
        <v>121</v>
      </c>
      <c r="D30" s="259" t="s">
        <v>119</v>
      </c>
      <c r="E30" s="259" t="s">
        <v>120</v>
      </c>
      <c r="F30" s="259"/>
      <c r="G30" s="259"/>
      <c r="H30" s="259" t="s">
        <v>154</v>
      </c>
      <c r="I30" s="515" t="s">
        <v>8</v>
      </c>
      <c r="J30" s="516"/>
      <c r="K30" s="255"/>
    </row>
    <row r="31" spans="2:11" x14ac:dyDescent="0.3">
      <c r="B31" s="255"/>
      <c r="C31" s="274"/>
      <c r="D31" s="275"/>
      <c r="E31" s="275"/>
      <c r="F31" s="508"/>
      <c r="G31" s="509"/>
      <c r="H31" s="277"/>
      <c r="I31" s="502"/>
      <c r="J31" s="503"/>
      <c r="K31" s="255"/>
    </row>
    <row r="32" spans="2:11" x14ac:dyDescent="0.3">
      <c r="B32" s="255"/>
      <c r="C32" s="276"/>
      <c r="D32" s="276"/>
      <c r="E32" s="276"/>
      <c r="F32" s="510"/>
      <c r="G32" s="511"/>
      <c r="H32" s="278"/>
      <c r="I32" s="504"/>
      <c r="J32" s="505"/>
      <c r="K32" s="255"/>
    </row>
    <row r="33" spans="2:11" x14ac:dyDescent="0.3">
      <c r="B33" s="255"/>
      <c r="C33" s="276"/>
      <c r="D33" s="276"/>
      <c r="E33" s="276"/>
      <c r="F33" s="510"/>
      <c r="G33" s="511"/>
      <c r="H33" s="278"/>
      <c r="I33" s="504"/>
      <c r="J33" s="505"/>
      <c r="K33" s="255"/>
    </row>
    <row r="34" spans="2:11" x14ac:dyDescent="0.3">
      <c r="B34" s="255"/>
      <c r="C34" s="276"/>
      <c r="D34" s="276"/>
      <c r="E34" s="276"/>
      <c r="F34" s="510"/>
      <c r="G34" s="511"/>
      <c r="H34" s="278"/>
      <c r="I34" s="504"/>
      <c r="J34" s="505"/>
      <c r="K34" s="255"/>
    </row>
    <row r="35" spans="2:11" x14ac:dyDescent="0.3">
      <c r="B35" s="255"/>
      <c r="C35" s="276"/>
      <c r="D35" s="276"/>
      <c r="E35" s="276"/>
      <c r="F35" s="510"/>
      <c r="G35" s="511"/>
      <c r="H35" s="278"/>
      <c r="I35" s="504"/>
      <c r="J35" s="505"/>
      <c r="K35" s="255"/>
    </row>
    <row r="36" spans="2:11" x14ac:dyDescent="0.3">
      <c r="B36" s="255"/>
      <c r="C36" s="276"/>
      <c r="D36" s="276"/>
      <c r="E36" s="276"/>
      <c r="F36" s="510"/>
      <c r="G36" s="511"/>
      <c r="H36" s="278"/>
      <c r="I36" s="504"/>
      <c r="J36" s="505"/>
      <c r="K36" s="255"/>
    </row>
    <row r="37" spans="2:11" ht="50.25" customHeight="1" x14ac:dyDescent="0.3"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2:11" ht="36.75" customHeight="1" x14ac:dyDescent="0.3">
      <c r="B38" s="253" t="s">
        <v>149</v>
      </c>
      <c r="C38" s="500" t="s">
        <v>133</v>
      </c>
      <c r="D38" s="500"/>
      <c r="E38" s="500"/>
      <c r="F38" s="500"/>
      <c r="G38" s="500"/>
      <c r="H38" s="500"/>
      <c r="I38" s="500"/>
      <c r="J38" s="500"/>
      <c r="K38" s="255"/>
    </row>
    <row r="39" spans="2:11" x14ac:dyDescent="0.3"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2:11" ht="22.5" customHeight="1" x14ac:dyDescent="0.3">
      <c r="B40" s="256"/>
      <c r="C40" s="257" t="s">
        <v>122</v>
      </c>
      <c r="D40" s="257"/>
      <c r="E40" s="257"/>
      <c r="F40" s="257"/>
      <c r="G40" s="257"/>
      <c r="H40" s="257"/>
      <c r="I40" s="257"/>
      <c r="J40" s="257"/>
      <c r="K40" s="256"/>
    </row>
    <row r="41" spans="2:11" ht="14.5" thickBot="1" x14ac:dyDescent="0.35">
      <c r="B41" s="255"/>
      <c r="C41" s="255"/>
      <c r="D41" s="255"/>
      <c r="E41" s="255"/>
      <c r="F41" s="255"/>
      <c r="G41" s="255"/>
      <c r="H41" s="255"/>
      <c r="I41" s="255"/>
      <c r="J41" s="255"/>
      <c r="K41" s="255"/>
    </row>
    <row r="42" spans="2:11" ht="42.75" customHeight="1" thickBot="1" x14ac:dyDescent="0.35">
      <c r="B42" s="255"/>
      <c r="C42" s="258" t="s">
        <v>121</v>
      </c>
      <c r="D42" s="259" t="s">
        <v>119</v>
      </c>
      <c r="E42" s="259" t="s">
        <v>120</v>
      </c>
      <c r="F42" s="259"/>
      <c r="G42" s="259" t="s">
        <v>130</v>
      </c>
      <c r="H42" s="515" t="s">
        <v>9</v>
      </c>
      <c r="I42" s="515"/>
      <c r="J42" s="516"/>
      <c r="K42" s="255"/>
    </row>
    <row r="43" spans="2:11" x14ac:dyDescent="0.3">
      <c r="B43" s="255"/>
      <c r="C43" s="279"/>
      <c r="D43" s="280"/>
      <c r="E43" s="280"/>
      <c r="F43" s="527"/>
      <c r="G43" s="281">
        <v>0</v>
      </c>
      <c r="H43" s="524"/>
      <c r="I43" s="525"/>
      <c r="J43" s="526"/>
      <c r="K43" s="255"/>
    </row>
    <row r="44" spans="2:11" x14ac:dyDescent="0.3">
      <c r="B44" s="255"/>
      <c r="C44" s="272"/>
      <c r="D44" s="280"/>
      <c r="E44" s="280"/>
      <c r="F44" s="528"/>
      <c r="G44" s="282">
        <v>0</v>
      </c>
      <c r="H44" s="521"/>
      <c r="I44" s="522"/>
      <c r="J44" s="523"/>
      <c r="K44" s="255"/>
    </row>
    <row r="45" spans="2:11" x14ac:dyDescent="0.3">
      <c r="B45" s="255"/>
      <c r="C45" s="272"/>
      <c r="D45" s="280"/>
      <c r="E45" s="280"/>
      <c r="F45" s="528"/>
      <c r="G45" s="282">
        <v>0</v>
      </c>
      <c r="H45" s="521"/>
      <c r="I45" s="522"/>
      <c r="J45" s="523"/>
      <c r="K45" s="255"/>
    </row>
    <row r="46" spans="2:11" x14ac:dyDescent="0.3">
      <c r="B46" s="255"/>
      <c r="C46" s="272"/>
      <c r="D46" s="280"/>
      <c r="E46" s="280"/>
      <c r="F46" s="528"/>
      <c r="G46" s="282">
        <v>0</v>
      </c>
      <c r="H46" s="521"/>
      <c r="I46" s="522"/>
      <c r="J46" s="523"/>
      <c r="K46" s="255"/>
    </row>
    <row r="47" spans="2:11" x14ac:dyDescent="0.3">
      <c r="B47" s="255"/>
      <c r="C47" s="272"/>
      <c r="D47" s="280"/>
      <c r="E47" s="280"/>
      <c r="F47" s="528"/>
      <c r="G47" s="282">
        <v>0</v>
      </c>
      <c r="H47" s="521"/>
      <c r="I47" s="522"/>
      <c r="J47" s="523"/>
      <c r="K47" s="255"/>
    </row>
    <row r="48" spans="2:11" x14ac:dyDescent="0.3">
      <c r="B48" s="255"/>
      <c r="C48" s="272"/>
      <c r="D48" s="280"/>
      <c r="E48" s="280"/>
      <c r="F48" s="528"/>
      <c r="G48" s="282">
        <v>0</v>
      </c>
      <c r="H48" s="521"/>
      <c r="I48" s="522"/>
      <c r="J48" s="523"/>
      <c r="K48" s="255"/>
    </row>
    <row r="49" spans="2:11" x14ac:dyDescent="0.3">
      <c r="B49" s="255"/>
      <c r="C49" s="272"/>
      <c r="D49" s="280"/>
      <c r="E49" s="280"/>
      <c r="F49" s="528"/>
      <c r="G49" s="282">
        <v>0</v>
      </c>
      <c r="H49" s="521"/>
      <c r="I49" s="522"/>
      <c r="J49" s="523"/>
      <c r="K49" s="255"/>
    </row>
    <row r="50" spans="2:11" x14ac:dyDescent="0.3">
      <c r="B50" s="255"/>
      <c r="C50" s="272"/>
      <c r="D50" s="280"/>
      <c r="E50" s="280"/>
      <c r="F50" s="529"/>
      <c r="G50" s="282">
        <v>0</v>
      </c>
      <c r="H50" s="521"/>
      <c r="I50" s="522"/>
      <c r="J50" s="523"/>
      <c r="K50" s="255"/>
    </row>
    <row r="51" spans="2:11" ht="22.5" customHeight="1" x14ac:dyDescent="0.3">
      <c r="B51" s="255"/>
      <c r="C51" s="260" t="s">
        <v>11</v>
      </c>
      <c r="D51" s="261"/>
      <c r="E51" s="261"/>
      <c r="F51" s="262"/>
      <c r="G51" s="262">
        <f>SUM(G43:G50)</f>
        <v>0</v>
      </c>
      <c r="H51" s="262"/>
      <c r="I51" s="261"/>
      <c r="J51" s="261"/>
      <c r="K51" s="255"/>
    </row>
    <row r="52" spans="2:11" ht="50.25" customHeight="1" x14ac:dyDescent="0.3">
      <c r="B52" s="255"/>
      <c r="C52" s="255"/>
      <c r="D52" s="255"/>
      <c r="E52" s="255"/>
      <c r="F52" s="255"/>
      <c r="G52" s="255"/>
      <c r="H52" s="255"/>
      <c r="I52" s="255"/>
      <c r="J52" s="255"/>
      <c r="K52" s="255"/>
    </row>
    <row r="53" spans="2:11" ht="36.75" customHeight="1" x14ac:dyDescent="0.3">
      <c r="B53" s="253" t="s">
        <v>150</v>
      </c>
      <c r="C53" s="500" t="s">
        <v>123</v>
      </c>
      <c r="D53" s="500"/>
      <c r="E53" s="500"/>
      <c r="F53" s="500"/>
      <c r="G53" s="500"/>
      <c r="H53" s="500"/>
      <c r="I53" s="500"/>
      <c r="J53" s="500"/>
      <c r="K53" s="255"/>
    </row>
    <row r="54" spans="2:11" x14ac:dyDescent="0.3"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2:11" ht="31.5" customHeight="1" x14ac:dyDescent="0.3">
      <c r="B55" s="256"/>
      <c r="C55" s="257" t="s">
        <v>124</v>
      </c>
      <c r="D55" s="257"/>
      <c r="E55" s="257"/>
      <c r="F55" s="257"/>
      <c r="G55" s="257"/>
      <c r="H55" s="257"/>
      <c r="I55" s="257"/>
      <c r="J55" s="257"/>
      <c r="K55" s="256"/>
    </row>
    <row r="56" spans="2:11" ht="14.5" thickBot="1" x14ac:dyDescent="0.35"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2:11" ht="56.25" customHeight="1" thickBot="1" x14ac:dyDescent="0.35">
      <c r="B57" s="255"/>
      <c r="C57" s="258" t="s">
        <v>121</v>
      </c>
      <c r="D57" s="259" t="s">
        <v>119</v>
      </c>
      <c r="E57" s="259" t="s">
        <v>120</v>
      </c>
      <c r="F57" s="259" t="s">
        <v>131</v>
      </c>
      <c r="G57" s="259"/>
      <c r="H57" s="259" t="s">
        <v>154</v>
      </c>
      <c r="I57" s="515" t="s">
        <v>8</v>
      </c>
      <c r="J57" s="516"/>
      <c r="K57" s="255"/>
    </row>
    <row r="58" spans="2:11" x14ac:dyDescent="0.3">
      <c r="B58" s="255"/>
      <c r="C58" s="279"/>
      <c r="D58" s="279"/>
      <c r="E58" s="279"/>
      <c r="F58" s="283">
        <v>0</v>
      </c>
      <c r="G58" s="530"/>
      <c r="H58" s="278"/>
      <c r="I58" s="517"/>
      <c r="J58" s="518"/>
      <c r="K58" s="255"/>
    </row>
    <row r="59" spans="2:11" x14ac:dyDescent="0.3">
      <c r="B59" s="255"/>
      <c r="C59" s="279"/>
      <c r="D59" s="279"/>
      <c r="E59" s="279"/>
      <c r="F59" s="283">
        <v>0</v>
      </c>
      <c r="G59" s="531"/>
      <c r="H59" s="278"/>
      <c r="I59" s="519"/>
      <c r="J59" s="520"/>
      <c r="K59" s="255"/>
    </row>
    <row r="60" spans="2:11" x14ac:dyDescent="0.3">
      <c r="B60" s="255"/>
      <c r="C60" s="279"/>
      <c r="D60" s="279"/>
      <c r="E60" s="279"/>
      <c r="F60" s="283">
        <v>0</v>
      </c>
      <c r="G60" s="531"/>
      <c r="H60" s="278"/>
      <c r="I60" s="519"/>
      <c r="J60" s="520"/>
      <c r="K60" s="255"/>
    </row>
    <row r="61" spans="2:11" x14ac:dyDescent="0.3">
      <c r="B61" s="255"/>
      <c r="C61" s="279"/>
      <c r="D61" s="279"/>
      <c r="E61" s="279"/>
      <c r="F61" s="283">
        <v>0</v>
      </c>
      <c r="G61" s="531"/>
      <c r="H61" s="278"/>
      <c r="I61" s="519"/>
      <c r="J61" s="520"/>
      <c r="K61" s="255"/>
    </row>
    <row r="62" spans="2:11" x14ac:dyDescent="0.3">
      <c r="B62" s="255"/>
      <c r="C62" s="279"/>
      <c r="D62" s="279"/>
      <c r="E62" s="279"/>
      <c r="F62" s="283">
        <v>0</v>
      </c>
      <c r="G62" s="531"/>
      <c r="H62" s="278"/>
      <c r="I62" s="519"/>
      <c r="J62" s="520"/>
      <c r="K62" s="255"/>
    </row>
    <row r="63" spans="2:11" x14ac:dyDescent="0.3">
      <c r="B63" s="255"/>
      <c r="C63" s="279"/>
      <c r="D63" s="279"/>
      <c r="E63" s="279"/>
      <c r="F63" s="283">
        <v>0</v>
      </c>
      <c r="G63" s="531"/>
      <c r="H63" s="278"/>
      <c r="I63" s="519"/>
      <c r="J63" s="520"/>
      <c r="K63" s="255"/>
    </row>
    <row r="64" spans="2:11" x14ac:dyDescent="0.3">
      <c r="B64" s="255"/>
      <c r="C64" s="279"/>
      <c r="D64" s="279"/>
      <c r="E64" s="279"/>
      <c r="F64" s="283">
        <v>0</v>
      </c>
      <c r="G64" s="531"/>
      <c r="H64" s="278"/>
      <c r="I64" s="519"/>
      <c r="J64" s="520"/>
      <c r="K64" s="255"/>
    </row>
    <row r="65" spans="2:11" x14ac:dyDescent="0.3">
      <c r="B65" s="255"/>
      <c r="C65" s="272"/>
      <c r="D65" s="272"/>
      <c r="E65" s="272"/>
      <c r="F65" s="284">
        <v>0</v>
      </c>
      <c r="G65" s="531"/>
      <c r="H65" s="278"/>
      <c r="I65" s="519"/>
      <c r="J65" s="520"/>
      <c r="K65" s="255"/>
    </row>
    <row r="66" spans="2:11" x14ac:dyDescent="0.3">
      <c r="B66" s="255"/>
      <c r="C66" s="272"/>
      <c r="D66" s="272"/>
      <c r="E66" s="272"/>
      <c r="F66" s="284">
        <v>0</v>
      </c>
      <c r="G66" s="531"/>
      <c r="H66" s="278"/>
      <c r="I66" s="519"/>
      <c r="J66" s="520"/>
      <c r="K66" s="255"/>
    </row>
    <row r="67" spans="2:11" x14ac:dyDescent="0.3">
      <c r="B67" s="255"/>
      <c r="C67" s="272"/>
      <c r="D67" s="272"/>
      <c r="E67" s="272"/>
      <c r="F67" s="284">
        <v>0</v>
      </c>
      <c r="G67" s="531"/>
      <c r="H67" s="278"/>
      <c r="I67" s="519"/>
      <c r="J67" s="520"/>
      <c r="K67" s="255"/>
    </row>
    <row r="68" spans="2:11" x14ac:dyDescent="0.3">
      <c r="B68" s="255"/>
      <c r="C68" s="272"/>
      <c r="D68" s="272"/>
      <c r="E68" s="272"/>
      <c r="F68" s="284">
        <v>0</v>
      </c>
      <c r="G68" s="531"/>
      <c r="H68" s="278"/>
      <c r="I68" s="519"/>
      <c r="J68" s="520"/>
      <c r="K68" s="255"/>
    </row>
    <row r="69" spans="2:11" x14ac:dyDescent="0.3">
      <c r="B69" s="255"/>
      <c r="C69" s="272"/>
      <c r="D69" s="272"/>
      <c r="E69" s="272"/>
      <c r="F69" s="284">
        <v>0</v>
      </c>
      <c r="G69" s="531"/>
      <c r="H69" s="278"/>
      <c r="I69" s="519"/>
      <c r="J69" s="520"/>
      <c r="K69" s="255"/>
    </row>
    <row r="70" spans="2:11" x14ac:dyDescent="0.3">
      <c r="B70" s="255"/>
      <c r="C70" s="272"/>
      <c r="D70" s="272"/>
      <c r="E70" s="272"/>
      <c r="F70" s="284">
        <v>0</v>
      </c>
      <c r="G70" s="531"/>
      <c r="H70" s="278"/>
      <c r="I70" s="519"/>
      <c r="J70" s="520"/>
      <c r="K70" s="255"/>
    </row>
    <row r="71" spans="2:11" x14ac:dyDescent="0.3">
      <c r="B71" s="255"/>
      <c r="C71" s="272"/>
      <c r="D71" s="272"/>
      <c r="E71" s="272"/>
      <c r="F71" s="284">
        <v>0</v>
      </c>
      <c r="G71" s="532"/>
      <c r="H71" s="278"/>
      <c r="I71" s="519"/>
      <c r="J71" s="520"/>
      <c r="K71" s="255"/>
    </row>
    <row r="72" spans="2:11" ht="22.5" customHeight="1" x14ac:dyDescent="0.3">
      <c r="B72" s="255"/>
      <c r="C72" s="260" t="s">
        <v>11</v>
      </c>
      <c r="D72" s="261"/>
      <c r="E72" s="261"/>
      <c r="F72" s="262">
        <f>SUM(F58:F71)</f>
        <v>0</v>
      </c>
      <c r="G72" s="262"/>
      <c r="H72" s="262"/>
      <c r="I72" s="261"/>
      <c r="J72" s="261"/>
      <c r="K72" s="255"/>
    </row>
    <row r="73" spans="2:11" ht="30" customHeight="1" x14ac:dyDescent="0.3">
      <c r="B73" s="255"/>
      <c r="C73" s="263"/>
      <c r="D73" s="263"/>
      <c r="E73" s="263"/>
      <c r="F73" s="263"/>
      <c r="G73" s="263"/>
      <c r="H73" s="263"/>
      <c r="I73" s="263"/>
      <c r="J73" s="263"/>
      <c r="K73" s="255"/>
    </row>
    <row r="74" spans="2:11" ht="31.5" customHeight="1" x14ac:dyDescent="0.3">
      <c r="B74" s="256"/>
      <c r="C74" s="257" t="s">
        <v>125</v>
      </c>
      <c r="D74" s="257"/>
      <c r="E74" s="257"/>
      <c r="F74" s="257"/>
      <c r="G74" s="257"/>
      <c r="H74" s="257"/>
      <c r="I74" s="257"/>
      <c r="J74" s="257"/>
      <c r="K74" s="256"/>
    </row>
    <row r="75" spans="2:11" ht="14.5" thickBot="1" x14ac:dyDescent="0.35">
      <c r="B75" s="255"/>
      <c r="C75" s="255"/>
      <c r="D75" s="255"/>
      <c r="E75" s="255"/>
      <c r="F75" s="255"/>
      <c r="G75" s="255"/>
      <c r="H75" s="255"/>
      <c r="I75" s="255"/>
      <c r="J75" s="255"/>
      <c r="K75" s="255"/>
    </row>
    <row r="76" spans="2:11" ht="56.25" customHeight="1" thickBot="1" x14ac:dyDescent="0.35">
      <c r="B76" s="255"/>
      <c r="C76" s="258" t="s">
        <v>121</v>
      </c>
      <c r="D76" s="259" t="s">
        <v>119</v>
      </c>
      <c r="E76" s="259" t="s">
        <v>120</v>
      </c>
      <c r="F76" s="259" t="s">
        <v>132</v>
      </c>
      <c r="G76" s="259"/>
      <c r="H76" s="259" t="s">
        <v>154</v>
      </c>
      <c r="I76" s="515" t="s">
        <v>8</v>
      </c>
      <c r="J76" s="516"/>
      <c r="K76" s="255"/>
    </row>
    <row r="77" spans="2:11" x14ac:dyDescent="0.3">
      <c r="B77" s="255"/>
      <c r="C77" s="279"/>
      <c r="D77" s="279"/>
      <c r="E77" s="279"/>
      <c r="F77" s="283">
        <v>0</v>
      </c>
      <c r="G77" s="530"/>
      <c r="H77" s="278"/>
      <c r="I77" s="517"/>
      <c r="J77" s="518"/>
      <c r="K77" s="255"/>
    </row>
    <row r="78" spans="2:11" x14ac:dyDescent="0.3">
      <c r="B78" s="255"/>
      <c r="C78" s="279"/>
      <c r="D78" s="279"/>
      <c r="E78" s="279"/>
      <c r="F78" s="283">
        <v>0</v>
      </c>
      <c r="G78" s="531"/>
      <c r="H78" s="278"/>
      <c r="I78" s="519"/>
      <c r="J78" s="520"/>
      <c r="K78" s="255"/>
    </row>
    <row r="79" spans="2:11" x14ac:dyDescent="0.3">
      <c r="B79" s="255"/>
      <c r="C79" s="279"/>
      <c r="D79" s="279"/>
      <c r="E79" s="279"/>
      <c r="F79" s="283">
        <v>0</v>
      </c>
      <c r="G79" s="531"/>
      <c r="H79" s="278"/>
      <c r="I79" s="519"/>
      <c r="J79" s="520"/>
      <c r="K79" s="255"/>
    </row>
    <row r="80" spans="2:11" x14ac:dyDescent="0.3">
      <c r="B80" s="255"/>
      <c r="C80" s="279"/>
      <c r="D80" s="279"/>
      <c r="E80" s="279"/>
      <c r="F80" s="283">
        <v>0</v>
      </c>
      <c r="G80" s="531"/>
      <c r="H80" s="278"/>
      <c r="I80" s="519"/>
      <c r="J80" s="520"/>
      <c r="K80" s="255"/>
    </row>
    <row r="81" spans="2:11" x14ac:dyDescent="0.3">
      <c r="B81" s="255"/>
      <c r="C81" s="279"/>
      <c r="D81" s="279"/>
      <c r="E81" s="279"/>
      <c r="F81" s="283">
        <v>0</v>
      </c>
      <c r="G81" s="531"/>
      <c r="H81" s="278"/>
      <c r="I81" s="519"/>
      <c r="J81" s="520"/>
      <c r="K81" s="255"/>
    </row>
    <row r="82" spans="2:11" x14ac:dyDescent="0.3">
      <c r="B82" s="255"/>
      <c r="C82" s="279"/>
      <c r="D82" s="279"/>
      <c r="E82" s="279"/>
      <c r="F82" s="283">
        <v>0</v>
      </c>
      <c r="G82" s="531"/>
      <c r="H82" s="278"/>
      <c r="I82" s="519"/>
      <c r="J82" s="520"/>
      <c r="K82" s="255"/>
    </row>
    <row r="83" spans="2:11" x14ac:dyDescent="0.3">
      <c r="B83" s="255"/>
      <c r="C83" s="279"/>
      <c r="D83" s="279"/>
      <c r="E83" s="279"/>
      <c r="F83" s="283">
        <v>0</v>
      </c>
      <c r="G83" s="531"/>
      <c r="H83" s="278"/>
      <c r="I83" s="519"/>
      <c r="J83" s="520"/>
      <c r="K83" s="255"/>
    </row>
    <row r="84" spans="2:11" x14ac:dyDescent="0.3">
      <c r="B84" s="255"/>
      <c r="C84" s="272"/>
      <c r="D84" s="272"/>
      <c r="E84" s="272"/>
      <c r="F84" s="284">
        <v>0</v>
      </c>
      <c r="G84" s="531"/>
      <c r="H84" s="278"/>
      <c r="I84" s="519"/>
      <c r="J84" s="520"/>
      <c r="K84" s="255"/>
    </row>
    <row r="85" spans="2:11" x14ac:dyDescent="0.3">
      <c r="B85" s="255"/>
      <c r="C85" s="272"/>
      <c r="D85" s="272"/>
      <c r="E85" s="272"/>
      <c r="F85" s="284">
        <v>0</v>
      </c>
      <c r="G85" s="531"/>
      <c r="H85" s="278"/>
      <c r="I85" s="519"/>
      <c r="J85" s="520"/>
      <c r="K85" s="255"/>
    </row>
    <row r="86" spans="2:11" x14ac:dyDescent="0.3">
      <c r="B86" s="255"/>
      <c r="C86" s="272"/>
      <c r="D86" s="272"/>
      <c r="E86" s="272"/>
      <c r="F86" s="284">
        <v>0</v>
      </c>
      <c r="G86" s="531"/>
      <c r="H86" s="278"/>
      <c r="I86" s="519"/>
      <c r="J86" s="520"/>
      <c r="K86" s="255"/>
    </row>
    <row r="87" spans="2:11" x14ac:dyDescent="0.3">
      <c r="B87" s="255"/>
      <c r="C87" s="272"/>
      <c r="D87" s="272"/>
      <c r="E87" s="272"/>
      <c r="F87" s="284">
        <v>0</v>
      </c>
      <c r="G87" s="531"/>
      <c r="H87" s="278"/>
      <c r="I87" s="519"/>
      <c r="J87" s="520"/>
      <c r="K87" s="255"/>
    </row>
    <row r="88" spans="2:11" x14ac:dyDescent="0.3">
      <c r="B88" s="255"/>
      <c r="C88" s="272"/>
      <c r="D88" s="272"/>
      <c r="E88" s="272"/>
      <c r="F88" s="284">
        <v>0</v>
      </c>
      <c r="G88" s="531"/>
      <c r="H88" s="278"/>
      <c r="I88" s="519"/>
      <c r="J88" s="520"/>
      <c r="K88" s="255"/>
    </row>
    <row r="89" spans="2:11" x14ac:dyDescent="0.3">
      <c r="B89" s="255"/>
      <c r="C89" s="272"/>
      <c r="D89" s="272"/>
      <c r="E89" s="272"/>
      <c r="F89" s="284">
        <v>0</v>
      </c>
      <c r="G89" s="531"/>
      <c r="H89" s="278"/>
      <c r="I89" s="519"/>
      <c r="J89" s="520"/>
      <c r="K89" s="255"/>
    </row>
    <row r="90" spans="2:11" x14ac:dyDescent="0.3">
      <c r="B90" s="255"/>
      <c r="C90" s="272"/>
      <c r="D90" s="272"/>
      <c r="E90" s="272"/>
      <c r="F90" s="284">
        <v>0</v>
      </c>
      <c r="G90" s="532"/>
      <c r="H90" s="278"/>
      <c r="I90" s="519"/>
      <c r="J90" s="520"/>
      <c r="K90" s="255"/>
    </row>
    <row r="91" spans="2:11" ht="22.5" customHeight="1" x14ac:dyDescent="0.3">
      <c r="B91" s="255"/>
      <c r="C91" s="260" t="s">
        <v>11</v>
      </c>
      <c r="D91" s="261"/>
      <c r="E91" s="261"/>
      <c r="F91" s="262">
        <f>SUM(F77:F90)</f>
        <v>0</v>
      </c>
      <c r="G91" s="262"/>
      <c r="H91" s="262"/>
      <c r="I91" s="261"/>
      <c r="J91" s="261"/>
      <c r="K91" s="255"/>
    </row>
    <row r="92" spans="2:11" ht="50.25" customHeight="1" x14ac:dyDescent="0.3">
      <c r="B92" s="255"/>
      <c r="C92" s="255"/>
      <c r="D92" s="255"/>
      <c r="E92" s="255"/>
      <c r="F92" s="255"/>
      <c r="G92" s="255"/>
      <c r="H92" s="255"/>
      <c r="I92" s="255"/>
      <c r="J92" s="255"/>
      <c r="K92" s="255"/>
    </row>
    <row r="93" spans="2:11" ht="36.75" customHeight="1" x14ac:dyDescent="0.3">
      <c r="B93" s="255"/>
      <c r="C93" s="506" t="s">
        <v>118</v>
      </c>
      <c r="D93" s="506"/>
      <c r="E93" s="506"/>
      <c r="F93" s="506"/>
      <c r="G93" s="506"/>
      <c r="H93" s="506"/>
      <c r="I93" s="506"/>
      <c r="J93" s="506"/>
      <c r="K93" s="255"/>
    </row>
    <row r="94" spans="2:11" x14ac:dyDescent="0.3">
      <c r="B94" s="255"/>
      <c r="C94" s="263"/>
      <c r="D94" s="263"/>
      <c r="E94" s="263"/>
      <c r="F94" s="263"/>
      <c r="G94" s="263"/>
      <c r="H94" s="263"/>
      <c r="I94" s="263"/>
      <c r="J94" s="263"/>
      <c r="K94" s="255"/>
    </row>
    <row r="95" spans="2:11" ht="50.15" customHeight="1" x14ac:dyDescent="0.3">
      <c r="B95" s="255"/>
      <c r="C95" s="264" t="s">
        <v>163</v>
      </c>
      <c r="D95" s="533"/>
      <c r="E95" s="534"/>
      <c r="F95" s="265">
        <f>SUM((F72+F91))</f>
        <v>0</v>
      </c>
      <c r="G95" s="541"/>
      <c r="H95" s="542"/>
      <c r="I95" s="542"/>
      <c r="J95" s="543"/>
      <c r="K95" s="255"/>
    </row>
    <row r="96" spans="2:11" ht="50.15" customHeight="1" x14ac:dyDescent="0.3">
      <c r="B96" s="255"/>
      <c r="C96" s="266" t="s">
        <v>134</v>
      </c>
      <c r="D96" s="533"/>
      <c r="E96" s="534"/>
      <c r="F96" s="267">
        <f>SUM((F72+F91)/2)</f>
        <v>0</v>
      </c>
      <c r="G96" s="541"/>
      <c r="H96" s="542"/>
      <c r="I96" s="542"/>
      <c r="J96" s="543"/>
      <c r="K96" s="255"/>
    </row>
    <row r="97" spans="2:11" ht="50.15" customHeight="1" thickBot="1" x14ac:dyDescent="0.35">
      <c r="B97" s="255"/>
      <c r="C97" s="268" t="s">
        <v>161</v>
      </c>
      <c r="D97" s="535"/>
      <c r="E97" s="536"/>
      <c r="F97" s="537"/>
      <c r="G97" s="269">
        <f>-$G$51</f>
        <v>0</v>
      </c>
      <c r="H97" s="544"/>
      <c r="I97" s="545"/>
      <c r="J97" s="546"/>
      <c r="K97" s="255"/>
    </row>
    <row r="98" spans="2:11" ht="50.15" customHeight="1" thickBot="1" x14ac:dyDescent="0.35">
      <c r="B98" s="255"/>
      <c r="C98" s="270" t="s">
        <v>162</v>
      </c>
      <c r="D98" s="538"/>
      <c r="E98" s="539"/>
      <c r="F98" s="540"/>
      <c r="G98" s="271">
        <f>SUM(F96+G97)</f>
        <v>0</v>
      </c>
      <c r="H98" s="547"/>
      <c r="I98" s="548"/>
      <c r="J98" s="549"/>
      <c r="K98" s="255"/>
    </row>
    <row r="99" spans="2:11" ht="20.25" customHeight="1" thickTop="1" x14ac:dyDescent="0.3">
      <c r="B99" s="255"/>
      <c r="C99" s="263"/>
      <c r="D99" s="263"/>
      <c r="E99" s="263"/>
      <c r="F99" s="263"/>
      <c r="G99" s="263"/>
      <c r="H99" s="263"/>
      <c r="I99" s="263"/>
      <c r="J99" s="263"/>
      <c r="K99" s="255"/>
    </row>
  </sheetData>
  <sheetProtection algorithmName="SHA-512" hashValue="lsc4pmv5gLqMwtQUL9IztGAoWusr8ptZ+NZw6sFzKBUayjuPTAeVgoHtTAhxOGiN6xftDdiNsQg70K7z/+gfqw==" saltValue="0Wg5ZCryVu9U/a1R1E1tOg==" spinCount="100000" sheet="1" objects="1" scenarios="1" selectLockedCells="1"/>
  <mergeCells count="69">
    <mergeCell ref="D95:E95"/>
    <mergeCell ref="D97:F97"/>
    <mergeCell ref="D98:F98"/>
    <mergeCell ref="G95:J95"/>
    <mergeCell ref="H97:J97"/>
    <mergeCell ref="H98:J98"/>
    <mergeCell ref="D96:E96"/>
    <mergeCell ref="G96:J96"/>
    <mergeCell ref="F43:F50"/>
    <mergeCell ref="G58:G71"/>
    <mergeCell ref="G77:G90"/>
    <mergeCell ref="I88:J88"/>
    <mergeCell ref="I89:J89"/>
    <mergeCell ref="I90:J90"/>
    <mergeCell ref="I59:J59"/>
    <mergeCell ref="I60:J60"/>
    <mergeCell ref="I61:J61"/>
    <mergeCell ref="I62:J62"/>
    <mergeCell ref="I63:J63"/>
    <mergeCell ref="I64:J64"/>
    <mergeCell ref="I78:J78"/>
    <mergeCell ref="I76:J76"/>
    <mergeCell ref="I77:J77"/>
    <mergeCell ref="I84:J84"/>
    <mergeCell ref="I85:J85"/>
    <mergeCell ref="I86:J86"/>
    <mergeCell ref="I87:J87"/>
    <mergeCell ref="I79:J79"/>
    <mergeCell ref="I80:J80"/>
    <mergeCell ref="I81:J81"/>
    <mergeCell ref="I82:J82"/>
    <mergeCell ref="I83:J83"/>
    <mergeCell ref="I67:J67"/>
    <mergeCell ref="I68:J68"/>
    <mergeCell ref="I69:J69"/>
    <mergeCell ref="I70:J70"/>
    <mergeCell ref="I71:J71"/>
    <mergeCell ref="C93:J93"/>
    <mergeCell ref="C9:F9"/>
    <mergeCell ref="I57:J57"/>
    <mergeCell ref="I58:J58"/>
    <mergeCell ref="I65:J65"/>
    <mergeCell ref="I66:J66"/>
    <mergeCell ref="H50:J50"/>
    <mergeCell ref="C53:J53"/>
    <mergeCell ref="H42:J42"/>
    <mergeCell ref="H43:J43"/>
    <mergeCell ref="H44:J44"/>
    <mergeCell ref="H45:J45"/>
    <mergeCell ref="H46:J46"/>
    <mergeCell ref="H47:J47"/>
    <mergeCell ref="H48:J48"/>
    <mergeCell ref="H49:J49"/>
    <mergeCell ref="B2:D2"/>
    <mergeCell ref="B3:C3"/>
    <mergeCell ref="B4:C4"/>
    <mergeCell ref="C38:J38"/>
    <mergeCell ref="I31:J31"/>
    <mergeCell ref="I32:J32"/>
    <mergeCell ref="C7:J7"/>
    <mergeCell ref="I33:J33"/>
    <mergeCell ref="I34:J34"/>
    <mergeCell ref="I35:J35"/>
    <mergeCell ref="I36:J36"/>
    <mergeCell ref="C12:J12"/>
    <mergeCell ref="F31:G36"/>
    <mergeCell ref="C24:J24"/>
    <mergeCell ref="C28:F28"/>
    <mergeCell ref="I30:J30"/>
  </mergeCells>
  <hyperlinks>
    <hyperlink ref="C14" location="'Angaben für Freischaffende'!C31" display="Erfassen Sie hier Arbeitgeber seit 2018"/>
    <hyperlink ref="C16" location="'Angaben für Freischaffende'!C43" display="'Angaben für Freischaffende'!C43"/>
    <hyperlink ref="C18" location="'Angaben für Freischaffende'!C59" display="Erfassen Sie hier Einnahmen aus befristeten Arbeitsverhältnissen vom 1.11.17 - 30.4.18"/>
    <hyperlink ref="C20" location="'Angaben für Freischaffende'!C78" display="Erfassen Sie hier Einnahmen aus befristeten Arbeitsverhältnissen vom 1.11.18 - 30.4.1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INTERN_Übersichtsblatt</vt:lpstr>
      <vt:lpstr>INTERN_Detailberechnung</vt:lpstr>
      <vt:lpstr>INTERN_Übersicht WAS</vt:lpstr>
      <vt:lpstr>ÜBERSICHT</vt:lpstr>
      <vt:lpstr>Angaben Selbständigerwerbende</vt:lpstr>
      <vt:lpstr>Angaben für Freischaffende</vt:lpstr>
      <vt:lpstr>'Angaben für Freischaffende'!Druckbereich</vt:lpstr>
      <vt:lpstr>'Angaben Selbständigerwerbende'!Druckbereich</vt:lpstr>
      <vt:lpstr>ÜBERSICHT!Druckbereich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Güdel Markus</dc:creator>
  <cp:lastModifiedBy>Kern Nadja</cp:lastModifiedBy>
  <cp:lastPrinted>2021-01-18T15:25:05Z</cp:lastPrinted>
  <dcterms:created xsi:type="dcterms:W3CDTF">2021-01-18T14:33:52Z</dcterms:created>
  <dcterms:modified xsi:type="dcterms:W3CDTF">2021-05-25T12:32:04Z</dcterms:modified>
</cp:coreProperties>
</file>